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 defaultThemeVersion="124226"/>
  <workbookProtection lockStructure="1"/>
  <bookViews>
    <workbookView xWindow="-12" yWindow="-12" windowWidth="19236" windowHeight="5988" tabRatio="736" activeTab="5"/>
  </bookViews>
  <sheets>
    <sheet name="Project List" sheetId="7" r:id="rId1"/>
    <sheet name="Productive Hour per FTE" sheetId="1" r:id="rId2"/>
    <sheet name="Hourly Rate Calculation" sheetId="2" r:id="rId3"/>
    <sheet name="Budget Worksheet" sheetId="5" r:id="rId4"/>
    <sheet name="Depreciation" sheetId="8" r:id="rId5"/>
    <sheet name="BUDGET TO ACTUAL" sheetId="11" r:id="rId6"/>
  </sheets>
  <externalReferences>
    <externalReference r:id="rId7"/>
    <externalReference r:id="rId8"/>
  </externalReferences>
  <definedNames>
    <definedName name="Equip_Subtotal_FY00">#REF!</definedName>
    <definedName name="Equip_Subtotal_FY98">#REF!</definedName>
    <definedName name="Equip_Subtotal_FY99">#REF!</definedName>
    <definedName name="_xlnm.Print_Area" localSheetId="3">'Budget Worksheet'!$A$1:$D$42</definedName>
    <definedName name="_xlnm.Print_Area" localSheetId="4">Depreciation!$A$1:$P$38</definedName>
    <definedName name="_xlnm.Print_Area" localSheetId="2">'Hourly Rate Calculation'!$A$1:$S$74</definedName>
    <definedName name="_xlnm.Print_Area" localSheetId="1">'Productive Hour per FTE'!$A$1:$K$42</definedName>
    <definedName name="_xlnm.Print_Area" localSheetId="0">'Project List'!$A$1:$H$85</definedName>
    <definedName name="prod.hrs" localSheetId="1">'Productive Hour per FTE'!$J$31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7" i="2"/>
  <c r="P47"/>
  <c r="O35" i="11"/>
  <c r="M35"/>
  <c r="O37"/>
  <c r="S35"/>
  <c r="M37"/>
  <c r="S37"/>
  <c r="K37"/>
  <c r="G37"/>
  <c r="E37"/>
  <c r="R65" i="2"/>
  <c r="G84" i="7"/>
  <c r="R60" i="2"/>
  <c r="R71"/>
  <c r="H83" i="7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U9" i="2"/>
  <c r="U46"/>
  <c r="I58"/>
  <c r="I44"/>
  <c r="P44"/>
  <c r="Q44"/>
  <c r="M44"/>
  <c r="R44"/>
  <c r="I43"/>
  <c r="P43"/>
  <c r="Q43"/>
  <c r="M43"/>
  <c r="R43"/>
  <c r="I42"/>
  <c r="P42"/>
  <c r="Q42"/>
  <c r="M42"/>
  <c r="R42"/>
  <c r="I41"/>
  <c r="P41"/>
  <c r="Q41"/>
  <c r="M41"/>
  <c r="R41"/>
  <c r="I40"/>
  <c r="P40"/>
  <c r="Q40"/>
  <c r="M40"/>
  <c r="R40"/>
  <c r="I39"/>
  <c r="P39"/>
  <c r="Q39"/>
  <c r="M39"/>
  <c r="R39"/>
  <c r="I38"/>
  <c r="P38"/>
  <c r="Q38"/>
  <c r="M38"/>
  <c r="R38"/>
  <c r="I37"/>
  <c r="P37"/>
  <c r="Q37"/>
  <c r="M37"/>
  <c r="R37"/>
  <c r="I36"/>
  <c r="P36"/>
  <c r="Q36"/>
  <c r="M36"/>
  <c r="R36"/>
  <c r="I35"/>
  <c r="P35"/>
  <c r="Q35"/>
  <c r="M35"/>
  <c r="R35"/>
  <c r="I34"/>
  <c r="P34"/>
  <c r="Q34"/>
  <c r="M34"/>
  <c r="R34"/>
  <c r="I33"/>
  <c r="P33"/>
  <c r="Q33"/>
  <c r="M33"/>
  <c r="R33"/>
  <c r="I32"/>
  <c r="P32"/>
  <c r="Q32"/>
  <c r="M32"/>
  <c r="R32"/>
  <c r="I31"/>
  <c r="P31"/>
  <c r="Q31"/>
  <c r="M31"/>
  <c r="R31"/>
  <c r="I30"/>
  <c r="P30"/>
  <c r="Q30"/>
  <c r="M30"/>
  <c r="R30"/>
  <c r="I29"/>
  <c r="P29"/>
  <c r="Q29"/>
  <c r="M29"/>
  <c r="R29"/>
  <c r="I28"/>
  <c r="P28"/>
  <c r="Q28"/>
  <c r="M28"/>
  <c r="R28"/>
  <c r="I27"/>
  <c r="P27"/>
  <c r="Q27"/>
  <c r="M27"/>
  <c r="R27"/>
  <c r="I26"/>
  <c r="P26"/>
  <c r="Q26"/>
  <c r="M26"/>
  <c r="R26"/>
  <c r="I25"/>
  <c r="P25"/>
  <c r="Q25"/>
  <c r="M25"/>
  <c r="R25"/>
  <c r="I24"/>
  <c r="P24"/>
  <c r="Q24"/>
  <c r="M24"/>
  <c r="R24"/>
  <c r="I23"/>
  <c r="P23"/>
  <c r="Q23"/>
  <c r="M23"/>
  <c r="R23"/>
  <c r="I22"/>
  <c r="P22"/>
  <c r="Q22"/>
  <c r="M22"/>
  <c r="R22"/>
  <c r="I21"/>
  <c r="P21"/>
  <c r="Q21"/>
  <c r="M21"/>
  <c r="R21"/>
  <c r="I20"/>
  <c r="P20"/>
  <c r="Q20"/>
  <c r="M20"/>
  <c r="R20"/>
  <c r="I19"/>
  <c r="P19"/>
  <c r="Q19"/>
  <c r="M19"/>
  <c r="R19"/>
  <c r="I18"/>
  <c r="P18"/>
  <c r="Q18"/>
  <c r="M18"/>
  <c r="R18"/>
  <c r="I17"/>
  <c r="P17"/>
  <c r="Q17"/>
  <c r="M17"/>
  <c r="R17"/>
  <c r="I16"/>
  <c r="P16"/>
  <c r="Q16"/>
  <c r="M16"/>
  <c r="R16"/>
  <c r="I15"/>
  <c r="P15"/>
  <c r="Q15"/>
  <c r="M15"/>
  <c r="R15"/>
  <c r="I14"/>
  <c r="P14"/>
  <c r="Q14"/>
  <c r="M14"/>
  <c r="R14"/>
  <c r="I13"/>
  <c r="P13"/>
  <c r="Q13"/>
  <c r="M13"/>
  <c r="R13"/>
  <c r="I12"/>
  <c r="P12"/>
  <c r="Q12"/>
  <c r="M12"/>
  <c r="R12"/>
  <c r="I11"/>
  <c r="P11"/>
  <c r="Q11"/>
  <c r="M11"/>
  <c r="R11"/>
  <c r="I10"/>
  <c r="P10"/>
  <c r="Q10"/>
  <c r="M10"/>
  <c r="R10"/>
  <c r="I9"/>
  <c r="P9"/>
  <c r="Q9"/>
  <c r="M9"/>
  <c r="R9"/>
  <c r="J11" i="1"/>
  <c r="F37" i="11"/>
  <c r="V33"/>
  <c r="S29"/>
  <c r="O29"/>
  <c r="M29"/>
  <c r="K29"/>
  <c r="G29"/>
  <c r="E29"/>
  <c r="V28"/>
  <c r="V27"/>
  <c r="V26"/>
  <c r="V25"/>
  <c r="S24"/>
  <c r="O24"/>
  <c r="M24"/>
  <c r="G24"/>
  <c r="G31"/>
  <c r="E24"/>
  <c r="E31"/>
  <c r="V23"/>
  <c r="K24"/>
  <c r="V22"/>
  <c r="N22"/>
  <c r="S19"/>
  <c r="O19"/>
  <c r="M19"/>
  <c r="G19"/>
  <c r="E19"/>
  <c r="V17"/>
  <c r="V16"/>
  <c r="K16"/>
  <c r="K19"/>
  <c r="O31"/>
  <c r="V29"/>
  <c r="V24"/>
  <c r="K35"/>
  <c r="V19"/>
  <c r="S31"/>
  <c r="M31"/>
  <c r="V35"/>
  <c r="K31"/>
  <c r="J27" i="1"/>
  <c r="U44" i="2"/>
  <c r="G22" i="8"/>
  <c r="N22"/>
  <c r="U10" i="2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AA39" i="1"/>
  <c r="AA40"/>
  <c r="AA38"/>
  <c r="C38" i="5"/>
  <c r="R67" i="2"/>
  <c r="C24" i="5"/>
  <c r="R49" i="2"/>
  <c r="G18" i="8"/>
  <c r="O18"/>
  <c r="P19"/>
  <c r="P21"/>
  <c r="P24"/>
  <c r="P25"/>
  <c r="P26"/>
  <c r="P27"/>
  <c r="P28"/>
  <c r="P29"/>
  <c r="P30"/>
  <c r="P31"/>
  <c r="P32"/>
  <c r="P33"/>
  <c r="P34"/>
  <c r="P35"/>
  <c r="P36"/>
  <c r="O21"/>
  <c r="O24"/>
  <c r="O25"/>
  <c r="O26"/>
  <c r="O27"/>
  <c r="O28"/>
  <c r="O29"/>
  <c r="O30"/>
  <c r="O31"/>
  <c r="O32"/>
  <c r="O33"/>
  <c r="O34"/>
  <c r="O35"/>
  <c r="G21"/>
  <c r="M21"/>
  <c r="N24"/>
  <c r="N25"/>
  <c r="N26"/>
  <c r="N27"/>
  <c r="N28"/>
  <c r="N29"/>
  <c r="N30"/>
  <c r="N31"/>
  <c r="N32"/>
  <c r="N33"/>
  <c r="N34"/>
  <c r="N35"/>
  <c r="G24"/>
  <c r="M24"/>
  <c r="M26"/>
  <c r="M27"/>
  <c r="M28"/>
  <c r="M29"/>
  <c r="M30"/>
  <c r="M31"/>
  <c r="M32"/>
  <c r="M33"/>
  <c r="M34"/>
  <c r="M35"/>
  <c r="M36"/>
  <c r="G16"/>
  <c r="N16"/>
  <c r="G17"/>
  <c r="N17"/>
  <c r="G19"/>
  <c r="M19"/>
  <c r="G20"/>
  <c r="N20"/>
  <c r="P20"/>
  <c r="P22"/>
  <c r="G23"/>
  <c r="P23"/>
  <c r="G25"/>
  <c r="M25"/>
  <c r="G26"/>
  <c r="G27"/>
  <c r="G28"/>
  <c r="G29"/>
  <c r="G30"/>
  <c r="G31"/>
  <c r="G32"/>
  <c r="G33"/>
  <c r="G34"/>
  <c r="G35"/>
  <c r="G36"/>
  <c r="E37"/>
  <c r="D37"/>
  <c r="A1"/>
  <c r="J21" i="1"/>
  <c r="A1" i="2"/>
  <c r="P16" i="8"/>
  <c r="O19"/>
  <c r="O20"/>
  <c r="J29" i="1"/>
  <c r="J31"/>
  <c r="I60" i="2"/>
  <c r="M60"/>
  <c r="O16" i="8"/>
  <c r="M18"/>
  <c r="M22"/>
  <c r="M16"/>
  <c r="P18"/>
  <c r="O22"/>
  <c r="O23"/>
  <c r="M23"/>
  <c r="N23"/>
  <c r="N21"/>
  <c r="I47" i="2"/>
  <c r="N19" i="8"/>
  <c r="O17"/>
  <c r="M20"/>
  <c r="M17"/>
  <c r="V31" i="11"/>
  <c r="N18" i="8"/>
  <c r="G37"/>
  <c r="P17"/>
  <c r="M62" i="2"/>
  <c r="M64"/>
  <c r="P37" i="8"/>
  <c r="M37"/>
  <c r="O37"/>
  <c r="M47" i="2"/>
  <c r="V37" i="11"/>
  <c r="R47" i="2"/>
  <c r="R57"/>
  <c r="N37" i="8"/>
  <c r="R69" i="2"/>
</calcChain>
</file>

<file path=xl/comments1.xml><?xml version="1.0" encoding="utf-8"?>
<comments xmlns="http://schemas.openxmlformats.org/spreadsheetml/2006/main">
  <authors>
    <author>Andy Jones</author>
  </authors>
  <commentList>
    <comment ref="A3" authorId="0">
      <text>
        <r>
          <rPr>
            <sz val="8"/>
            <color indexed="81"/>
            <rFont val="Tahoma"/>
            <family val="2"/>
          </rPr>
          <t>Research and Extension  Center will update to match information from Self Certification</t>
        </r>
      </text>
    </comment>
  </commentList>
</comments>
</file>

<file path=xl/comments2.xml><?xml version="1.0" encoding="utf-8"?>
<comments xmlns="http://schemas.openxmlformats.org/spreadsheetml/2006/main">
  <authors>
    <author>Andy Jones</author>
  </authors>
  <commentList>
    <comment ref="C4" authorId="0">
      <text>
        <r>
          <rPr>
            <sz val="8"/>
            <color indexed="81"/>
            <rFont val="Tahoma"/>
            <family val="2"/>
          </rPr>
          <t>Research and Extension Center will update to match information from Self Certification</t>
        </r>
      </text>
    </comment>
    <comment ref="C5" authorId="0">
      <text>
        <r>
          <rPr>
            <sz val="8"/>
            <color indexed="81"/>
            <rFont val="Tahoma"/>
            <family val="2"/>
          </rPr>
          <t>Program Year will update to match information from Self Certification</t>
        </r>
      </text>
    </comment>
  </commentList>
</comments>
</file>

<file path=xl/sharedStrings.xml><?xml version="1.0" encoding="utf-8"?>
<sst xmlns="http://schemas.openxmlformats.org/spreadsheetml/2006/main" count="338" uniqueCount="168">
  <si>
    <t xml:space="preserve"> </t>
  </si>
  <si>
    <t>Productive Hour Calculation</t>
  </si>
  <si>
    <t>Yearly Standard</t>
  </si>
  <si>
    <t>Standard deductions (hours)</t>
  </si>
  <si>
    <t>Holidays</t>
  </si>
  <si>
    <t>12 days = 96 hours</t>
  </si>
  <si>
    <t>Vacation leave (averaged for entire group of employees)</t>
  </si>
  <si>
    <t>18 days = 144 hours</t>
  </si>
  <si>
    <t>Sick leave (averaged for entire group of employees)</t>
  </si>
  <si>
    <t>Subtotal</t>
  </si>
  <si>
    <t>Total deductions</t>
  </si>
  <si>
    <t xml:space="preserve">       </t>
  </si>
  <si>
    <t xml:space="preserve"> Productive Hour Standard </t>
  </si>
  <si>
    <t>Benefits</t>
  </si>
  <si>
    <t>Total Annual</t>
  </si>
  <si>
    <t>Salaries and Benefits</t>
  </si>
  <si>
    <t>Salary</t>
  </si>
  <si>
    <t>Rate</t>
  </si>
  <si>
    <t>Cost</t>
  </si>
  <si>
    <t>mos @</t>
  </si>
  <si>
    <t>@</t>
  </si>
  <si>
    <t>per month</t>
  </si>
  <si>
    <t>Total Salaries and Benefits</t>
  </si>
  <si>
    <t>Supplies &amp; Expense</t>
  </si>
  <si>
    <t>Equipment Depreciation</t>
  </si>
  <si>
    <t>Must be a subsidy that lowers the rate for all UC customers.</t>
  </si>
  <si>
    <t>Adjustment for Previous Years' Operations</t>
  </si>
  <si>
    <t>Deduct Surplus or Add Deficit</t>
  </si>
  <si>
    <t>TOTAL PRODUCTIVE HOURS</t>
  </si>
  <si>
    <t>Total FTE of Productive Personnel</t>
  </si>
  <si>
    <t xml:space="preserve">DEPRECIATION SCHEDULE </t>
  </si>
  <si>
    <t>Date of</t>
  </si>
  <si>
    <t>Purchase</t>
  </si>
  <si>
    <t>Salvage</t>
  </si>
  <si>
    <t>Percentage</t>
  </si>
  <si>
    <t>Amount</t>
  </si>
  <si>
    <t>Useful</t>
  </si>
  <si>
    <t xml:space="preserve">Number of </t>
  </si>
  <si>
    <t>Prior Year(s)</t>
  </si>
  <si>
    <t>Value</t>
  </si>
  <si>
    <t>Recharge</t>
  </si>
  <si>
    <t>to be</t>
  </si>
  <si>
    <t>Life</t>
  </si>
  <si>
    <t>Months</t>
  </si>
  <si>
    <t>Accum.</t>
  </si>
  <si>
    <t>(mm/dd/yy)</t>
  </si>
  <si>
    <t>Usage</t>
  </si>
  <si>
    <t>(Months)</t>
  </si>
  <si>
    <t>TOTALS</t>
  </si>
  <si>
    <t>Recharge Activity:</t>
  </si>
  <si>
    <t>Date:</t>
  </si>
  <si>
    <t>Amt charged</t>
  </si>
  <si>
    <t>to recharge</t>
  </si>
  <si>
    <t>center</t>
  </si>
  <si>
    <t>Property no.</t>
  </si>
  <si>
    <t xml:space="preserve">PROJECTED GENERAL OPERATING COSTS </t>
  </si>
  <si>
    <t xml:space="preserve">Description                      </t>
  </si>
  <si>
    <t>UNIVERSITY OF CALIFORNIA, ANR - RECHARGE ACTIVITY REVIEW AND PROPOSAL</t>
  </si>
  <si>
    <t xml:space="preserve">TOTAL PROJECTED OPERATING COSTS </t>
  </si>
  <si>
    <t>TOTAL SUBSIDY FOR PROGRAM YEAR</t>
  </si>
  <si>
    <t xml:space="preserve">RATE CALCULATION - RESEARCH </t>
  </si>
  <si>
    <t xml:space="preserve">Subsidy </t>
  </si>
  <si>
    <t xml:space="preserve">TOTAL SUBSIDIZED PROJECTED OPERATING COSTS </t>
  </si>
  <si>
    <t xml:space="preserve">        </t>
  </si>
  <si>
    <t>FULL COST RATE PER HOUR</t>
  </si>
  <si>
    <t>SUBSIDIZED RATE PER HOUR</t>
  </si>
  <si>
    <t>From Depreciation Table (equipment used for research not attributable to any grant or specific activity)</t>
  </si>
  <si>
    <t>Data must be added manually</t>
  </si>
  <si>
    <t>Projected Amount</t>
  </si>
  <si>
    <t>Object Code or Identifier</t>
  </si>
  <si>
    <t>Notes</t>
  </si>
  <si>
    <t>Other administrative time off (meetings, travel, training, field days, etc.)</t>
  </si>
  <si>
    <t>Data generated from formula</t>
  </si>
  <si>
    <t>Proj #</t>
  </si>
  <si>
    <t>Project Title</t>
  </si>
  <si>
    <t>Project Leader</t>
  </si>
  <si>
    <t>Review/
Term Date</t>
  </si>
  <si>
    <t>Acre Req</t>
  </si>
  <si>
    <t>Est $ Recharge</t>
  </si>
  <si>
    <t>TOTAL</t>
  </si>
  <si>
    <t>Est hours</t>
  </si>
  <si>
    <t>Depreciation Schedule</t>
  </si>
  <si>
    <t>(2) Estimate</t>
  </si>
  <si>
    <t>(1)</t>
  </si>
  <si>
    <t>(2)</t>
  </si>
  <si>
    <t>HOURLY LABOR RATE CALCULATION</t>
  </si>
  <si>
    <t>2,088 hours</t>
  </si>
  <si>
    <t>13 days = 104 hours</t>
  </si>
  <si>
    <t>Budget</t>
  </si>
  <si>
    <t>Subsidy</t>
  </si>
  <si>
    <t>Fund Number</t>
  </si>
  <si>
    <t>All other labor hours from Budget Worksheet not included in FTE</t>
  </si>
  <si>
    <t xml:space="preserve">(1) Based on Actual data </t>
  </si>
  <si>
    <t>ciated</t>
  </si>
  <si>
    <t>Depre-</t>
  </si>
  <si>
    <t>Equipment Item *</t>
  </si>
  <si>
    <t xml:space="preserve">Item Description and </t>
  </si>
  <si>
    <t>UC Property Number</t>
  </si>
  <si>
    <t>Notes:</t>
  </si>
  <si>
    <t>** contract labor is purchased from a Vendor</t>
  </si>
  <si>
    <t>Estimated Contract Labor</t>
  </si>
  <si>
    <t>Estimated Research Hours from Project List (should not change)</t>
  </si>
  <si>
    <t>SECTION E</t>
  </si>
  <si>
    <t>Budget History and Proposed Budget</t>
  </si>
  <si>
    <t>Activity:</t>
  </si>
  <si>
    <t>Full Accounting Unit (FAU):</t>
  </si>
  <si>
    <t>OP Fund Number:</t>
  </si>
  <si>
    <t>SERVICE, COMMODITY OR ITEM</t>
  </si>
  <si>
    <t xml:space="preserve">  FURNISHED (Enter Rate Title)</t>
  </si>
  <si>
    <t>Previous Year</t>
  </si>
  <si>
    <t>Current Year</t>
  </si>
  <si>
    <t>Proposed Year</t>
  </si>
  <si>
    <t>Budgeted %</t>
  </si>
  <si>
    <t>Fiscal Year:</t>
  </si>
  <si>
    <t>Fiscal Year</t>
  </si>
  <si>
    <t>Change from</t>
  </si>
  <si>
    <t>Actual as of:</t>
  </si>
  <si>
    <t>2012-2013</t>
  </si>
  <si>
    <t>Revenue</t>
  </si>
  <si>
    <t>Budgeted</t>
  </si>
  <si>
    <t>Actual</t>
  </si>
  <si>
    <t xml:space="preserve">Year-End Projected </t>
  </si>
  <si>
    <t>Income</t>
  </si>
  <si>
    <t>Recharges</t>
  </si>
  <si>
    <t>Total Revenue (2+3)</t>
  </si>
  <si>
    <t>Expenses</t>
  </si>
  <si>
    <t xml:space="preserve">Direct Personnel Costs </t>
  </si>
  <si>
    <t xml:space="preserve">Direct Employee Benefits </t>
  </si>
  <si>
    <t>Personnel Sub-Total:</t>
  </si>
  <si>
    <t>Direct Supplies and Materials</t>
  </si>
  <si>
    <t>Maintenance of Equipment</t>
  </si>
  <si>
    <t xml:space="preserve">Depreciation of Equipment </t>
  </si>
  <si>
    <t>Reserve for Improvement</t>
  </si>
  <si>
    <t>Non-Personnel Sub-Total:</t>
  </si>
  <si>
    <t>Total Expenses (Total 7+12):</t>
  </si>
  <si>
    <t>Accumulated Surplus (-) or Deficit (+)</t>
  </si>
  <si>
    <t>*Rate Proposal must explain any difference between Revenue and Expense</t>
  </si>
  <si>
    <t>Note: Shaded areas are calculated fields</t>
  </si>
  <si>
    <t>*within 5% of income</t>
  </si>
  <si>
    <t xml:space="preserve"> Personnel</t>
  </si>
  <si>
    <t>PROGRAM YEAR</t>
  </si>
  <si>
    <t>MM-DD-YEAR TO MM-DD-YEAR</t>
  </si>
  <si>
    <t>Program Year:</t>
  </si>
  <si>
    <t>Productive Hours per FTE from Worksheet</t>
  </si>
  <si>
    <t>Total Productive Hours</t>
  </si>
  <si>
    <t>Unit Name:</t>
  </si>
  <si>
    <t>Unit</t>
  </si>
  <si>
    <t>Unit Name and Program Year</t>
  </si>
  <si>
    <t>Other time deductions (Time not charged to recharge projects directly)</t>
  </si>
  <si>
    <t>Unit name and Program Year</t>
  </si>
  <si>
    <t xml:space="preserve">Unit Name: </t>
  </si>
  <si>
    <t xml:space="preserve">Supplies and Expenses
</t>
  </si>
  <si>
    <t xml:space="preserve">TOTAL SUPPLIES &amp; EXPENSE </t>
  </si>
  <si>
    <t>Materials and supplies (from budget worksheet)</t>
  </si>
  <si>
    <t>RATE CALCULATION</t>
  </si>
  <si>
    <t>Need Help? Instructions and Video Demonstration</t>
  </si>
  <si>
    <t>2011-2012</t>
  </si>
  <si>
    <t>2013-2014</t>
  </si>
  <si>
    <t>Total working hours for the year</t>
  </si>
  <si>
    <t>Programmer V-Sup</t>
  </si>
  <si>
    <t>%</t>
  </si>
  <si>
    <t>Composite</t>
  </si>
  <si>
    <t>Salary Leave</t>
  </si>
  <si>
    <t>Assessment</t>
  </si>
  <si>
    <t>$</t>
  </si>
  <si>
    <t>Benefit</t>
  </si>
  <si>
    <t>Leave</t>
  </si>
  <si>
    <t>Gain/Loss (4-13+14-15)</t>
  </si>
</sst>
</file>

<file path=xl/styles.xml><?xml version="1.0" encoding="utf-8"?>
<styleSheet xmlns="http://schemas.openxmlformats.org/spreadsheetml/2006/main">
  <numFmts count="11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0."/>
  </numFmts>
  <fonts count="52">
    <font>
      <sz val="10"/>
      <name val="Geneva"/>
    </font>
    <font>
      <b/>
      <sz val="10"/>
      <name val="Geneva"/>
    </font>
    <font>
      <i/>
      <sz val="10"/>
      <name val="Geneva"/>
    </font>
    <font>
      <b/>
      <i/>
      <sz val="10"/>
      <name val="Geneva"/>
    </font>
    <font>
      <sz val="10"/>
      <name val="Geneva"/>
    </font>
    <font>
      <b/>
      <sz val="10"/>
      <name val="Arial"/>
      <family val="2"/>
    </font>
    <font>
      <sz val="9"/>
      <name val="Arial"/>
      <family val="2"/>
    </font>
    <font>
      <b/>
      <sz val="18"/>
      <name val="Geneva"/>
    </font>
    <font>
      <b/>
      <sz val="14"/>
      <name val="Geneva"/>
    </font>
    <font>
      <b/>
      <sz val="12"/>
      <name val="Geneva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i/>
      <u/>
      <sz val="10"/>
      <name val="Geneva"/>
    </font>
    <font>
      <i/>
      <sz val="7"/>
      <name val="Geneva"/>
    </font>
    <font>
      <i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Geneva"/>
      <family val="2"/>
    </font>
    <font>
      <b/>
      <sz val="10"/>
      <color indexed="12"/>
      <name val="Arial"/>
      <family val="2"/>
    </font>
    <font>
      <sz val="9"/>
      <color indexed="9"/>
      <name val="Arial"/>
      <family val="2"/>
    </font>
    <font>
      <b/>
      <sz val="18"/>
      <name val="Geneva"/>
      <family val="2"/>
    </font>
    <font>
      <sz val="8"/>
      <color indexed="81"/>
      <name val="Tahoma"/>
      <family val="2"/>
    </font>
    <font>
      <sz val="10"/>
      <color indexed="30"/>
      <name val="Geneva"/>
    </font>
    <font>
      <sz val="10"/>
      <name val="Arial"/>
      <family val="2"/>
    </font>
    <font>
      <u/>
      <sz val="10"/>
      <color theme="10"/>
      <name val="Geneva"/>
    </font>
    <font>
      <b/>
      <u/>
      <sz val="12"/>
      <color theme="10"/>
      <name val="Geneva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4" fontId="43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49" fillId="0" borderId="0"/>
    <xf numFmtId="0" fontId="20" fillId="23" borderId="7" applyNumberFormat="0" applyFont="0" applyAlignment="0" applyProtection="0"/>
    <xf numFmtId="0" fontId="29" fillId="20" borderId="8" applyNumberFormat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515">
    <xf numFmtId="0" fontId="0" fillId="0" borderId="0" xfId="0"/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24" borderId="0" xfId="0" applyFont="1" applyFill="1" applyBorder="1" applyAlignment="1">
      <alignment horizontal="centerContinuous"/>
    </xf>
    <xf numFmtId="0" fontId="6" fillId="0" borderId="0" xfId="0" applyFont="1" applyBorder="1"/>
    <xf numFmtId="0" fontId="6" fillId="0" borderId="0" xfId="0" quotePrefix="1" applyFont="1" applyBorder="1" applyAlignment="1">
      <alignment horizontal="right"/>
    </xf>
    <xf numFmtId="0" fontId="4" fillId="0" borderId="0" xfId="0" applyFont="1"/>
    <xf numFmtId="0" fontId="1" fillId="0" borderId="0" xfId="0" applyFont="1"/>
    <xf numFmtId="3" fontId="6" fillId="0" borderId="0" xfId="0" applyNumberFormat="1" applyFont="1" applyAlignment="1">
      <alignment horizontal="centerContinuous"/>
    </xf>
    <xf numFmtId="0" fontId="6" fillId="0" borderId="0" xfId="0" applyFont="1" applyAlignment="1"/>
    <xf numFmtId="3" fontId="6" fillId="0" borderId="0" xfId="0" applyNumberFormat="1" applyFont="1" applyAlignment="1"/>
    <xf numFmtId="3" fontId="6" fillId="24" borderId="0" xfId="0" applyNumberFormat="1" applyFont="1" applyFill="1" applyBorder="1" applyAlignment="1">
      <alignment horizontal="centerContinuous"/>
    </xf>
    <xf numFmtId="3" fontId="0" fillId="0" borderId="0" xfId="0" applyNumberFormat="1"/>
    <xf numFmtId="0" fontId="0" fillId="0" borderId="0" xfId="0" applyAlignment="1">
      <alignment horizontal="centerContinuous"/>
    </xf>
    <xf numFmtId="0" fontId="0" fillId="24" borderId="0" xfId="0" applyFill="1" applyAlignment="1">
      <alignment horizontal="centerContinuous"/>
    </xf>
    <xf numFmtId="0" fontId="1" fillId="0" borderId="0" xfId="0" applyFont="1" applyAlignment="1">
      <alignment horizontal="center"/>
    </xf>
    <xf numFmtId="0" fontId="10" fillId="25" borderId="0" xfId="0" applyFont="1" applyFill="1" applyAlignment="1">
      <alignment horizontal="centerContinuous"/>
    </xf>
    <xf numFmtId="3" fontId="10" fillId="25" borderId="0" xfId="0" applyNumberFormat="1" applyFont="1" applyFill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0" borderId="0" xfId="0" applyFont="1" applyBorder="1" applyAlignment="1">
      <alignment horizontal="left"/>
    </xf>
    <xf numFmtId="38" fontId="4" fillId="0" borderId="0" xfId="29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0" fontId="4" fillId="0" borderId="0" xfId="0" applyNumberFormat="1" applyFont="1" applyBorder="1" applyAlignment="1">
      <alignment horizontal="center"/>
    </xf>
    <xf numFmtId="40" fontId="4" fillId="0" borderId="0" xfId="0" applyNumberFormat="1" applyFont="1" applyBorder="1" applyAlignment="1">
      <alignment horizontal="left"/>
    </xf>
    <xf numFmtId="9" fontId="4" fillId="0" borderId="0" xfId="44" applyFont="1" applyBorder="1" applyAlignment="1"/>
    <xf numFmtId="38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38" fontId="4" fillId="0" borderId="0" xfId="29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29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7" fontId="4" fillId="0" borderId="0" xfId="0" applyNumberFormat="1" applyFont="1" applyBorder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165" fontId="4" fillId="0" borderId="0" xfId="0" applyNumberFormat="1" applyFont="1" applyBorder="1"/>
    <xf numFmtId="4" fontId="4" fillId="0" borderId="0" xfId="0" applyNumberFormat="1" applyFont="1" applyBorder="1" applyAlignment="1">
      <alignment horizontal="left"/>
    </xf>
    <xf numFmtId="0" fontId="12" fillId="0" borderId="0" xfId="0" applyFont="1" applyBorder="1" applyProtection="1"/>
    <xf numFmtId="14" fontId="12" fillId="0" borderId="0" xfId="0" applyNumberFormat="1" applyFont="1" applyBorder="1" applyAlignment="1" applyProtection="1">
      <alignment horizontal="left"/>
    </xf>
    <xf numFmtId="0" fontId="13" fillId="0" borderId="0" xfId="0" applyFont="1" applyBorder="1" applyProtection="1"/>
    <xf numFmtId="0" fontId="35" fillId="0" borderId="0" xfId="0" applyFont="1" applyBorder="1"/>
    <xf numFmtId="0" fontId="35" fillId="0" borderId="0" xfId="0" applyFont="1"/>
    <xf numFmtId="4" fontId="2" fillId="0" borderId="0" xfId="0" applyNumberFormat="1" applyFont="1" applyBorder="1" applyAlignment="1">
      <alignment horizontal="center"/>
    </xf>
    <xf numFmtId="0" fontId="0" fillId="0" borderId="0" xfId="0" applyBorder="1"/>
    <xf numFmtId="3" fontId="1" fillId="0" borderId="0" xfId="0" applyNumberFormat="1" applyFont="1"/>
    <xf numFmtId="3" fontId="4" fillId="0" borderId="0" xfId="0" applyNumberFormat="1" applyFont="1" applyBorder="1"/>
    <xf numFmtId="4" fontId="4" fillId="0" borderId="0" xfId="0" applyNumberFormat="1" applyFont="1" applyBorder="1"/>
    <xf numFmtId="38" fontId="4" fillId="27" borderId="11" xfId="29" applyFont="1" applyFill="1" applyBorder="1" applyAlignment="1">
      <alignment horizontal="center"/>
    </xf>
    <xf numFmtId="9" fontId="4" fillId="27" borderId="11" xfId="44" applyFont="1" applyFill="1" applyBorder="1" applyAlignment="1"/>
    <xf numFmtId="0" fontId="0" fillId="27" borderId="0" xfId="0" applyFill="1"/>
    <xf numFmtId="0" fontId="12" fillId="0" borderId="0" xfId="0" applyFont="1" applyProtection="1"/>
    <xf numFmtId="0" fontId="0" fillId="0" borderId="0" xfId="0" applyFill="1"/>
    <xf numFmtId="0" fontId="12" fillId="27" borderId="0" xfId="0" applyFont="1" applyFill="1" applyProtection="1"/>
    <xf numFmtId="0" fontId="12" fillId="27" borderId="0" xfId="0" applyFont="1" applyFill="1" applyBorder="1" applyProtection="1"/>
    <xf numFmtId="0" fontId="13" fillId="0" borderId="0" xfId="0" quotePrefix="1" applyFont="1" applyAlignment="1" applyProtection="1"/>
    <xf numFmtId="0" fontId="12" fillId="0" borderId="0" xfId="0" applyFont="1" applyAlignment="1" applyProtection="1">
      <alignment horizontal="centerContinuous"/>
    </xf>
    <xf numFmtId="3" fontId="12" fillId="0" borderId="0" xfId="0" applyNumberFormat="1" applyFont="1" applyAlignment="1" applyProtection="1">
      <alignment horizontal="centerContinuous"/>
    </xf>
    <xf numFmtId="9" fontId="12" fillId="0" borderId="0" xfId="0" applyNumberFormat="1" applyFont="1" applyAlignment="1" applyProtection="1">
      <alignment horizontal="centerContinuous"/>
    </xf>
    <xf numFmtId="0" fontId="13" fillId="0" borderId="0" xfId="0" applyFont="1" applyAlignment="1" applyProtection="1">
      <alignment horizontal="centerContinuous"/>
    </xf>
    <xf numFmtId="0" fontId="12" fillId="0" borderId="0" xfId="0" applyFont="1"/>
    <xf numFmtId="3" fontId="12" fillId="0" borderId="0" xfId="0" applyNumberFormat="1" applyFont="1" applyProtection="1"/>
    <xf numFmtId="9" fontId="12" fillId="0" borderId="0" xfId="0" applyNumberFormat="1" applyFont="1" applyProtection="1"/>
    <xf numFmtId="0" fontId="13" fillId="0" borderId="0" xfId="0" applyFont="1" applyProtection="1"/>
    <xf numFmtId="3" fontId="12" fillId="27" borderId="11" xfId="0" applyNumberFormat="1" applyFont="1" applyFill="1" applyBorder="1" applyProtection="1"/>
    <xf numFmtId="0" fontId="12" fillId="27" borderId="11" xfId="0" applyFont="1" applyFill="1" applyBorder="1" applyProtection="1"/>
    <xf numFmtId="9" fontId="12" fillId="27" borderId="11" xfId="0" applyNumberFormat="1" applyFont="1" applyFill="1" applyBorder="1" applyProtection="1"/>
    <xf numFmtId="3" fontId="12" fillId="0" borderId="0" xfId="0" applyNumberFormat="1" applyFont="1" applyBorder="1" applyProtection="1"/>
    <xf numFmtId="9" fontId="12" fillId="0" borderId="0" xfId="0" applyNumberFormat="1" applyFont="1" applyBorder="1" applyProtection="1"/>
    <xf numFmtId="0" fontId="12" fillId="28" borderId="12" xfId="0" quotePrefix="1" applyFont="1" applyFill="1" applyBorder="1" applyAlignment="1" applyProtection="1">
      <alignment horizontal="centerContinuous"/>
    </xf>
    <xf numFmtId="0" fontId="12" fillId="28" borderId="13" xfId="0" quotePrefix="1" applyFont="1" applyFill="1" applyBorder="1" applyAlignment="1" applyProtection="1">
      <alignment horizontal="centerContinuous"/>
    </xf>
    <xf numFmtId="0" fontId="12" fillId="28" borderId="14" xfId="0" applyFont="1" applyFill="1" applyBorder="1" applyAlignment="1" applyProtection="1">
      <alignment horizontal="center"/>
    </xf>
    <xf numFmtId="3" fontId="12" fillId="28" borderId="15" xfId="0" applyNumberFormat="1" applyFont="1" applyFill="1" applyBorder="1" applyAlignment="1" applyProtection="1">
      <alignment horizontal="center"/>
    </xf>
    <xf numFmtId="3" fontId="12" fillId="28" borderId="14" xfId="0" applyNumberFormat="1" applyFont="1" applyFill="1" applyBorder="1" applyAlignment="1" applyProtection="1">
      <alignment horizontal="center"/>
    </xf>
    <xf numFmtId="9" fontId="12" fillId="28" borderId="14" xfId="0" applyNumberFormat="1" applyFont="1" applyFill="1" applyBorder="1" applyAlignment="1" applyProtection="1">
      <alignment horizontal="center"/>
    </xf>
    <xf numFmtId="0" fontId="12" fillId="28" borderId="16" xfId="0" applyFont="1" applyFill="1" applyBorder="1" applyAlignment="1" applyProtection="1">
      <alignment horizontal="centerContinuous"/>
    </xf>
    <xf numFmtId="0" fontId="12" fillId="28" borderId="17" xfId="0" applyFont="1" applyFill="1" applyBorder="1" applyAlignment="1" applyProtection="1">
      <alignment horizontal="centerContinuous"/>
    </xf>
    <xf numFmtId="0" fontId="12" fillId="28" borderId="15" xfId="0" applyFont="1" applyFill="1" applyBorder="1" applyAlignment="1" applyProtection="1">
      <alignment horizontal="center"/>
    </xf>
    <xf numFmtId="9" fontId="12" fillId="28" borderId="15" xfId="0" applyNumberFormat="1" applyFont="1" applyFill="1" applyBorder="1" applyAlignment="1" applyProtection="1">
      <alignment horizontal="center"/>
    </xf>
    <xf numFmtId="0" fontId="12" fillId="28" borderId="15" xfId="0" quotePrefix="1" applyFont="1" applyFill="1" applyBorder="1" applyAlignment="1" applyProtection="1">
      <alignment horizontal="center"/>
    </xf>
    <xf numFmtId="0" fontId="12" fillId="28" borderId="16" xfId="0" applyFont="1" applyFill="1" applyBorder="1" applyAlignment="1" applyProtection="1">
      <alignment horizontal="center"/>
    </xf>
    <xf numFmtId="0" fontId="12" fillId="28" borderId="17" xfId="0" applyFont="1" applyFill="1" applyBorder="1" applyAlignment="1" applyProtection="1">
      <alignment horizontal="center"/>
    </xf>
    <xf numFmtId="0" fontId="12" fillId="28" borderId="18" xfId="0" applyFont="1" applyFill="1" applyBorder="1" applyAlignment="1" applyProtection="1">
      <alignment horizontal="left"/>
    </xf>
    <xf numFmtId="0" fontId="12" fillId="28" borderId="19" xfId="0" applyFont="1" applyFill="1" applyBorder="1" applyAlignment="1" applyProtection="1">
      <alignment horizontal="center"/>
    </xf>
    <xf numFmtId="0" fontId="12" fillId="28" borderId="20" xfId="0" applyFont="1" applyFill="1" applyBorder="1" applyAlignment="1" applyProtection="1">
      <alignment horizontal="center"/>
    </xf>
    <xf numFmtId="9" fontId="12" fillId="28" borderId="20" xfId="0" applyNumberFormat="1" applyFont="1" applyFill="1" applyBorder="1" applyAlignment="1" applyProtection="1">
      <alignment horizontal="center"/>
    </xf>
    <xf numFmtId="0" fontId="12" fillId="27" borderId="17" xfId="0" applyFont="1" applyFill="1" applyBorder="1" applyAlignment="1">
      <alignment horizontal="center"/>
    </xf>
    <xf numFmtId="14" fontId="12" fillId="27" borderId="15" xfId="0" applyNumberFormat="1" applyFont="1" applyFill="1" applyBorder="1" applyAlignment="1">
      <alignment horizontal="center"/>
    </xf>
    <xf numFmtId="9" fontId="12" fillId="27" borderId="15" xfId="0" quotePrefix="1" applyNumberFormat="1" applyFont="1" applyFill="1" applyBorder="1" applyAlignment="1" applyProtection="1">
      <alignment horizontal="center"/>
    </xf>
    <xf numFmtId="0" fontId="12" fillId="27" borderId="15" xfId="0" quotePrefix="1" applyFont="1" applyFill="1" applyBorder="1" applyAlignment="1" applyProtection="1">
      <alignment horizontal="center"/>
    </xf>
    <xf numFmtId="0" fontId="36" fillId="27" borderId="16" xfId="0" applyFont="1" applyFill="1" applyBorder="1" applyAlignment="1" applyProtection="1">
      <alignment horizontal="left" wrapText="1"/>
    </xf>
    <xf numFmtId="0" fontId="36" fillId="27" borderId="17" xfId="0" applyFont="1" applyFill="1" applyBorder="1" applyAlignment="1" applyProtection="1">
      <alignment horizontal="center" wrapText="1"/>
    </xf>
    <xf numFmtId="166" fontId="36" fillId="27" borderId="15" xfId="0" applyNumberFormat="1" applyFont="1" applyFill="1" applyBorder="1" applyAlignment="1" applyProtection="1">
      <alignment horizontal="center"/>
    </xf>
    <xf numFmtId="9" fontId="12" fillId="27" borderId="15" xfId="0" applyNumberFormat="1" applyFont="1" applyFill="1" applyBorder="1" applyAlignment="1" applyProtection="1">
      <alignment horizontal="center"/>
    </xf>
    <xf numFmtId="0" fontId="12" fillId="27" borderId="15" xfId="0" applyFont="1" applyFill="1" applyBorder="1" applyAlignment="1" applyProtection="1">
      <alignment horizontal="center"/>
    </xf>
    <xf numFmtId="3" fontId="12" fillId="27" borderId="15" xfId="0" applyNumberFormat="1" applyFont="1" applyFill="1" applyBorder="1" applyAlignment="1" applyProtection="1">
      <alignment horizontal="center"/>
    </xf>
    <xf numFmtId="0" fontId="12" fillId="27" borderId="16" xfId="0" applyFont="1" applyFill="1" applyBorder="1" applyAlignment="1" applyProtection="1">
      <alignment horizontal="left"/>
      <protection locked="0"/>
    </xf>
    <xf numFmtId="0" fontId="12" fillId="27" borderId="17" xfId="0" applyFont="1" applyFill="1" applyBorder="1" applyAlignment="1" applyProtection="1">
      <alignment horizontal="center"/>
      <protection locked="0"/>
    </xf>
    <xf numFmtId="0" fontId="12" fillId="27" borderId="15" xfId="0" applyFont="1" applyFill="1" applyBorder="1" applyAlignment="1" applyProtection="1">
      <alignment horizontal="center"/>
      <protection locked="0"/>
    </xf>
    <xf numFmtId="3" fontId="12" fillId="27" borderId="15" xfId="0" applyNumberFormat="1" applyFont="1" applyFill="1" applyBorder="1" applyAlignment="1" applyProtection="1">
      <alignment horizontal="center"/>
      <protection locked="0"/>
    </xf>
    <xf numFmtId="9" fontId="12" fillId="27" borderId="15" xfId="0" applyNumberFormat="1" applyFont="1" applyFill="1" applyBorder="1" applyAlignment="1" applyProtection="1">
      <alignment horizontal="center"/>
      <protection locked="0"/>
    </xf>
    <xf numFmtId="0" fontId="36" fillId="27" borderId="18" xfId="0" applyFont="1" applyFill="1" applyBorder="1" applyAlignment="1" applyProtection="1">
      <alignment horizontal="left" wrapText="1"/>
    </xf>
    <xf numFmtId="0" fontId="13" fillId="0" borderId="21" xfId="0" applyFont="1" applyBorder="1" applyProtection="1"/>
    <xf numFmtId="0" fontId="13" fillId="0" borderId="22" xfId="0" applyFont="1" applyBorder="1" applyAlignment="1" applyProtection="1">
      <alignment horizontal="center"/>
    </xf>
    <xf numFmtId="166" fontId="13" fillId="0" borderId="10" xfId="0" applyNumberFormat="1" applyFont="1" applyBorder="1" applyAlignment="1" applyProtection="1">
      <alignment horizontal="center"/>
    </xf>
    <xf numFmtId="9" fontId="13" fillId="0" borderId="10" xfId="0" applyNumberFormat="1" applyFont="1" applyBorder="1" applyProtection="1"/>
    <xf numFmtId="0" fontId="11" fillId="0" borderId="0" xfId="0" applyFont="1" applyFill="1"/>
    <xf numFmtId="2" fontId="0" fillId="0" borderId="0" xfId="0" applyNumberFormat="1" applyFill="1"/>
    <xf numFmtId="14" fontId="37" fillId="27" borderId="11" xfId="0" applyNumberFormat="1" applyFont="1" applyFill="1" applyBorder="1" applyProtection="1"/>
    <xf numFmtId="14" fontId="37" fillId="27" borderId="11" xfId="0" applyNumberFormat="1" applyFont="1" applyFill="1" applyBorder="1" applyAlignment="1" applyProtection="1">
      <alignment horizontal="left"/>
    </xf>
    <xf numFmtId="0" fontId="33" fillId="0" borderId="0" xfId="0" quotePrefix="1" applyFont="1" applyAlignment="1" applyProtection="1"/>
    <xf numFmtId="0" fontId="38" fillId="0" borderId="0" xfId="0" applyFont="1" applyAlignment="1" applyProtection="1"/>
    <xf numFmtId="0" fontId="6" fillId="0" borderId="0" xfId="0" applyFont="1" applyFill="1"/>
    <xf numFmtId="0" fontId="33" fillId="0" borderId="0" xfId="0" applyFont="1" applyFill="1"/>
    <xf numFmtId="37" fontId="4" fillId="0" borderId="11" xfId="0" applyNumberFormat="1" applyFont="1" applyBorder="1"/>
    <xf numFmtId="0" fontId="33" fillId="0" borderId="0" xfId="0" applyFont="1" applyAlignment="1">
      <alignment horizontal="left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8" fillId="0" borderId="0" xfId="0" applyFont="1"/>
    <xf numFmtId="41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1" fontId="11" fillId="0" borderId="0" xfId="0" applyNumberFormat="1" applyFont="1" applyAlignment="1"/>
    <xf numFmtId="41" fontId="11" fillId="0" borderId="0" xfId="0" applyNumberFormat="1" applyFont="1" applyBorder="1" applyAlignment="1">
      <alignment vertical="center"/>
    </xf>
    <xf numFmtId="41" fontId="11" fillId="0" borderId="0" xfId="0" applyNumberFormat="1" applyFont="1"/>
    <xf numFmtId="0" fontId="11" fillId="26" borderId="0" xfId="0" applyFont="1" applyFill="1" applyAlignment="1">
      <alignment horizontal="left"/>
    </xf>
    <xf numFmtId="2" fontId="11" fillId="0" borderId="0" xfId="0" applyNumberFormat="1" applyFont="1" applyFill="1" applyAlignment="1">
      <alignment horizontal="center"/>
    </xf>
    <xf numFmtId="0" fontId="38" fillId="0" borderId="0" xfId="0" applyFont="1" applyFill="1"/>
    <xf numFmtId="0" fontId="12" fillId="27" borderId="13" xfId="0" applyFont="1" applyFill="1" applyBorder="1" applyAlignment="1">
      <alignment horizontal="center"/>
    </xf>
    <xf numFmtId="14" fontId="12" fillId="27" borderId="14" xfId="0" applyNumberFormat="1" applyFont="1" applyFill="1" applyBorder="1" applyAlignment="1">
      <alignment horizontal="center"/>
    </xf>
    <xf numFmtId="9" fontId="12" fillId="27" borderId="14" xfId="0" quotePrefix="1" applyNumberFormat="1" applyFont="1" applyFill="1" applyBorder="1" applyAlignment="1" applyProtection="1">
      <alignment horizontal="center"/>
    </xf>
    <xf numFmtId="0" fontId="12" fillId="27" borderId="14" xfId="0" quotePrefix="1" applyFont="1" applyFill="1" applyBorder="1" applyAlignment="1" applyProtection="1">
      <alignment horizontal="center"/>
    </xf>
    <xf numFmtId="0" fontId="12" fillId="27" borderId="23" xfId="0" applyFont="1" applyFill="1" applyBorder="1" applyAlignment="1">
      <alignment horizontal="center"/>
    </xf>
    <xf numFmtId="0" fontId="12" fillId="27" borderId="16" xfId="0" applyFont="1" applyFill="1" applyBorder="1" applyAlignment="1">
      <alignment horizontal="left"/>
    </xf>
    <xf numFmtId="0" fontId="12" fillId="27" borderId="0" xfId="0" applyFont="1" applyFill="1" applyBorder="1" applyAlignment="1">
      <alignment horizontal="center"/>
    </xf>
    <xf numFmtId="0" fontId="36" fillId="27" borderId="19" xfId="0" applyFont="1" applyFill="1" applyBorder="1" applyAlignment="1" applyProtection="1">
      <alignment horizontal="center" wrapText="1"/>
    </xf>
    <xf numFmtId="166" fontId="36" fillId="27" borderId="20" xfId="0" applyNumberFormat="1" applyFont="1" applyFill="1" applyBorder="1" applyAlignment="1" applyProtection="1">
      <alignment horizontal="center"/>
    </xf>
    <xf numFmtId="9" fontId="12" fillId="27" borderId="20" xfId="0" applyNumberFormat="1" applyFont="1" applyFill="1" applyBorder="1" applyAlignment="1" applyProtection="1">
      <alignment horizontal="center"/>
    </xf>
    <xf numFmtId="0" fontId="12" fillId="27" borderId="20" xfId="0" applyFont="1" applyFill="1" applyBorder="1" applyAlignment="1" applyProtection="1">
      <alignment horizontal="center"/>
    </xf>
    <xf numFmtId="3" fontId="12" fillId="27" borderId="20" xfId="0" applyNumberFormat="1" applyFont="1" applyFill="1" applyBorder="1" applyAlignment="1" applyProtection="1">
      <alignment horizontal="center"/>
    </xf>
    <xf numFmtId="0" fontId="41" fillId="0" borderId="0" xfId="0" applyFont="1" applyFill="1"/>
    <xf numFmtId="2" fontId="11" fillId="0" borderId="0" xfId="0" applyNumberFormat="1" applyFont="1" applyFill="1"/>
    <xf numFmtId="164" fontId="38" fillId="0" borderId="10" xfId="0" applyNumberFormat="1" applyFont="1" applyFill="1" applyBorder="1" applyAlignment="1">
      <alignment horizontal="center" wrapText="1"/>
    </xf>
    <xf numFmtId="2" fontId="38" fillId="0" borderId="10" xfId="0" applyNumberFormat="1" applyFont="1" applyFill="1" applyBorder="1" applyAlignment="1">
      <alignment horizontal="center" wrapText="1"/>
    </xf>
    <xf numFmtId="0" fontId="11" fillId="0" borderId="24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33" fillId="0" borderId="21" xfId="0" applyFont="1" applyFill="1" applyBorder="1" applyAlignment="1">
      <alignment horizontal="left"/>
    </xf>
    <xf numFmtId="167" fontId="33" fillId="0" borderId="24" xfId="0" applyNumberFormat="1" applyFont="1" applyFill="1" applyBorder="1"/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Border="1"/>
    <xf numFmtId="0" fontId="11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1" fillId="29" borderId="25" xfId="0" applyFont="1" applyFill="1" applyBorder="1" applyAlignment="1">
      <alignment horizontal="center"/>
    </xf>
    <xf numFmtId="4" fontId="11" fillId="29" borderId="25" xfId="28" applyFont="1" applyFill="1" applyBorder="1" applyAlignment="1">
      <alignment horizontal="left" indent="1"/>
    </xf>
    <xf numFmtId="37" fontId="38" fillId="29" borderId="25" xfId="0" applyNumberFormat="1" applyFont="1" applyFill="1" applyBorder="1" applyAlignment="1">
      <alignment horizontal="center"/>
    </xf>
    <xf numFmtId="0" fontId="11" fillId="29" borderId="26" xfId="0" applyFont="1" applyFill="1" applyBorder="1" applyAlignment="1">
      <alignment horizontal="center"/>
    </xf>
    <xf numFmtId="4" fontId="11" fillId="29" borderId="26" xfId="28" applyFont="1" applyFill="1" applyBorder="1" applyAlignment="1">
      <alignment horizontal="left" indent="1"/>
    </xf>
    <xf numFmtId="37" fontId="11" fillId="29" borderId="26" xfId="28" applyNumberFormat="1" applyFont="1" applyFill="1" applyBorder="1" applyAlignment="1"/>
    <xf numFmtId="37" fontId="40" fillId="29" borderId="26" xfId="28" applyNumberFormat="1" applyFont="1" applyFill="1" applyBorder="1" applyAlignment="1"/>
    <xf numFmtId="0" fontId="11" fillId="29" borderId="27" xfId="0" applyFont="1" applyFill="1" applyBorder="1" applyAlignment="1">
      <alignment horizontal="center"/>
    </xf>
    <xf numFmtId="4" fontId="11" fillId="29" borderId="27" xfId="28" applyFont="1" applyFill="1" applyBorder="1" applyAlignment="1">
      <alignment horizontal="left" indent="1"/>
    </xf>
    <xf numFmtId="37" fontId="40" fillId="29" borderId="27" xfId="28" applyNumberFormat="1" applyFont="1" applyFill="1" applyBorder="1" applyAlignment="1"/>
    <xf numFmtId="0" fontId="11" fillId="29" borderId="25" xfId="0" applyFont="1" applyFill="1" applyBorder="1"/>
    <xf numFmtId="37" fontId="11" fillId="29" borderId="25" xfId="28" applyNumberFormat="1" applyFont="1" applyFill="1" applyBorder="1" applyAlignment="1"/>
    <xf numFmtId="0" fontId="11" fillId="29" borderId="26" xfId="0" applyFont="1" applyFill="1" applyBorder="1"/>
    <xf numFmtId="0" fontId="11" fillId="29" borderId="26" xfId="0" applyFont="1" applyFill="1" applyBorder="1" applyAlignment="1">
      <alignment horizontal="left"/>
    </xf>
    <xf numFmtId="0" fontId="11" fillId="29" borderId="26" xfId="0" applyFont="1" applyFill="1" applyBorder="1" applyAlignment="1">
      <alignment vertical="center"/>
    </xf>
    <xf numFmtId="0" fontId="11" fillId="29" borderId="27" xfId="0" applyFont="1" applyFill="1" applyBorder="1" applyAlignment="1">
      <alignment horizontal="left"/>
    </xf>
    <xf numFmtId="0" fontId="11" fillId="29" borderId="27" xfId="0" applyFont="1" applyFill="1" applyBorder="1"/>
    <xf numFmtId="37" fontId="11" fillId="29" borderId="27" xfId="28" applyNumberFormat="1" applyFont="1" applyFill="1" applyBorder="1" applyAlignment="1"/>
    <xf numFmtId="0" fontId="33" fillId="0" borderId="0" xfId="0" applyFont="1" applyAlignment="1">
      <alignment horizontal="center" wrapText="1" readingOrder="1"/>
    </xf>
    <xf numFmtId="0" fontId="33" fillId="0" borderId="0" xfId="0" applyFont="1" applyAlignment="1">
      <alignment readingOrder="1"/>
    </xf>
    <xf numFmtId="0" fontId="33" fillId="0" borderId="0" xfId="0" applyFont="1" applyAlignment="1">
      <alignment vertical="center" readingOrder="1"/>
    </xf>
    <xf numFmtId="0" fontId="33" fillId="0" borderId="0" xfId="0" applyFont="1" applyAlignment="1">
      <alignment vertical="center"/>
    </xf>
    <xf numFmtId="0" fontId="11" fillId="29" borderId="0" xfId="0" applyFont="1" applyFill="1" applyAlignment="1">
      <alignment horizontal="left"/>
    </xf>
    <xf numFmtId="0" fontId="43" fillId="0" borderId="0" xfId="0" applyFont="1" applyFill="1"/>
    <xf numFmtId="0" fontId="45" fillId="0" borderId="0" xfId="0" applyFont="1" applyAlignment="1">
      <alignment vertical="top" wrapText="1"/>
    </xf>
    <xf numFmtId="0" fontId="6" fillId="0" borderId="0" xfId="0" applyFont="1" applyProtection="1">
      <protection locked="0"/>
    </xf>
    <xf numFmtId="0" fontId="6" fillId="24" borderId="0" xfId="0" applyFont="1" applyFill="1" applyBorder="1" applyAlignment="1" applyProtection="1">
      <alignment horizontal="centerContinuous"/>
      <protection locked="0"/>
    </xf>
    <xf numFmtId="0" fontId="6" fillId="0" borderId="0" xfId="0" applyFont="1" applyBorder="1" applyProtection="1">
      <protection locked="0"/>
    </xf>
    <xf numFmtId="0" fontId="9" fillId="25" borderId="0" xfId="0" applyFont="1" applyFill="1" applyBorder="1" applyAlignment="1" applyProtection="1">
      <alignment horizontal="left"/>
      <protection locked="0"/>
    </xf>
    <xf numFmtId="0" fontId="4" fillId="25" borderId="0" xfId="0" applyFont="1" applyFill="1" applyProtection="1">
      <protection locked="0"/>
    </xf>
    <xf numFmtId="0" fontId="1" fillId="25" borderId="0" xfId="0" applyFont="1" applyFill="1" applyAlignment="1" applyProtection="1">
      <alignment horizontal="center"/>
      <protection locked="0"/>
    </xf>
    <xf numFmtId="0" fontId="3" fillId="25" borderId="0" xfId="0" applyFont="1" applyFill="1" applyBorder="1" applyAlignment="1" applyProtection="1">
      <alignment horizontal="centerContinuous"/>
      <protection locked="0"/>
    </xf>
    <xf numFmtId="0" fontId="4" fillId="25" borderId="0" xfId="0" applyFont="1" applyFill="1" applyAlignment="1" applyProtection="1">
      <alignment horizontal="centerContinuous"/>
      <protection locked="0"/>
    </xf>
    <xf numFmtId="0" fontId="1" fillId="25" borderId="0" xfId="0" applyFont="1" applyFill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37" fontId="4" fillId="0" borderId="0" xfId="28" applyNumberFormat="1" applyFont="1" applyProtection="1">
      <protection locked="0"/>
    </xf>
    <xf numFmtId="0" fontId="39" fillId="0" borderId="0" xfId="0" quotePrefix="1" applyFont="1" applyFill="1" applyProtection="1">
      <protection locked="0"/>
    </xf>
    <xf numFmtId="0" fontId="4" fillId="0" borderId="0" xfId="0" applyFont="1" applyAlignme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37" fontId="4" fillId="26" borderId="10" xfId="28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37" fontId="4" fillId="26" borderId="10" xfId="28" applyNumberFormat="1" applyFont="1" applyFill="1" applyBorder="1" applyAlignment="1" applyProtection="1">
      <protection locked="0"/>
    </xf>
    <xf numFmtId="0" fontId="4" fillId="27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26" borderId="0" xfId="0" applyFont="1" applyFill="1" applyProtection="1">
      <protection locked="0"/>
    </xf>
    <xf numFmtId="0" fontId="42" fillId="28" borderId="20" xfId="0" applyFont="1" applyFill="1" applyBorder="1" applyAlignment="1" applyProtection="1">
      <alignment horizontal="center"/>
    </xf>
    <xf numFmtId="168" fontId="12" fillId="26" borderId="14" xfId="31" applyNumberFormat="1" applyFont="1" applyFill="1" applyBorder="1" applyProtection="1"/>
    <xf numFmtId="168" fontId="12" fillId="26" borderId="15" xfId="31" applyNumberFormat="1" applyFont="1" applyFill="1" applyBorder="1" applyProtection="1"/>
    <xf numFmtId="168" fontId="12" fillId="26" borderId="20" xfId="31" applyNumberFormat="1" applyFont="1" applyFill="1" applyBorder="1" applyProtection="1"/>
    <xf numFmtId="168" fontId="13" fillId="26" borderId="10" xfId="31" applyNumberFormat="1" applyFont="1" applyFill="1" applyBorder="1" applyProtection="1"/>
    <xf numFmtId="168" fontId="12" fillId="27" borderId="23" xfId="31" applyNumberFormat="1" applyFont="1" applyFill="1" applyBorder="1" applyAlignment="1">
      <alignment horizontal="right"/>
    </xf>
    <xf numFmtId="168" fontId="12" fillId="27" borderId="14" xfId="31" quotePrefix="1" applyNumberFormat="1" applyFont="1" applyFill="1" applyBorder="1" applyAlignment="1" applyProtection="1">
      <alignment horizontal="right"/>
    </xf>
    <xf numFmtId="168" fontId="12" fillId="27" borderId="0" xfId="31" applyNumberFormat="1" applyFont="1" applyFill="1" applyBorder="1" applyAlignment="1">
      <alignment horizontal="right"/>
    </xf>
    <xf numFmtId="168" fontId="12" fillId="27" borderId="15" xfId="31" quotePrefix="1" applyNumberFormat="1" applyFont="1" applyFill="1" applyBorder="1" applyAlignment="1" applyProtection="1">
      <alignment horizontal="right"/>
    </xf>
    <xf numFmtId="168" fontId="36" fillId="27" borderId="15" xfId="31" applyNumberFormat="1" applyFont="1" applyFill="1" applyBorder="1" applyAlignment="1" applyProtection="1">
      <alignment horizontal="right"/>
    </xf>
    <xf numFmtId="168" fontId="12" fillId="27" borderId="15" xfId="31" applyNumberFormat="1" applyFont="1" applyFill="1" applyBorder="1" applyAlignment="1" applyProtection="1">
      <alignment horizontal="right"/>
    </xf>
    <xf numFmtId="168" fontId="12" fillId="27" borderId="15" xfId="31" applyNumberFormat="1" applyFont="1" applyFill="1" applyBorder="1" applyAlignment="1" applyProtection="1">
      <alignment horizontal="right"/>
      <protection locked="0"/>
    </xf>
    <xf numFmtId="168" fontId="36" fillId="27" borderId="20" xfId="31" applyNumberFormat="1" applyFont="1" applyFill="1" applyBorder="1" applyAlignment="1" applyProtection="1">
      <alignment horizontal="right"/>
    </xf>
    <xf numFmtId="168" fontId="12" fillId="27" borderId="20" xfId="31" applyNumberFormat="1" applyFont="1" applyFill="1" applyBorder="1" applyAlignment="1" applyProtection="1">
      <alignment horizontal="right"/>
    </xf>
    <xf numFmtId="168" fontId="13" fillId="26" borderId="10" xfId="31" applyNumberFormat="1" applyFont="1" applyFill="1" applyBorder="1" applyAlignment="1" applyProtection="1">
      <alignment horizontal="right"/>
    </xf>
    <xf numFmtId="168" fontId="12" fillId="26" borderId="23" xfId="31" applyNumberFormat="1" applyFont="1" applyFill="1" applyBorder="1"/>
    <xf numFmtId="168" fontId="12" fillId="26" borderId="0" xfId="31" applyNumberFormat="1" applyFont="1" applyFill="1" applyBorder="1"/>
    <xf numFmtId="168" fontId="12" fillId="26" borderId="11" xfId="31" applyNumberFormat="1" applyFont="1" applyFill="1" applyBorder="1"/>
    <xf numFmtId="0" fontId="11" fillId="0" borderId="10" xfId="0" applyFont="1" applyFill="1" applyBorder="1" applyAlignment="1">
      <alignment horizontal="center" vertical="top"/>
    </xf>
    <xf numFmtId="0" fontId="11" fillId="0" borderId="10" xfId="0" applyFont="1" applyFill="1" applyBorder="1" applyAlignment="1">
      <alignment vertical="top"/>
    </xf>
    <xf numFmtId="0" fontId="11" fillId="0" borderId="21" xfId="0" applyFont="1" applyFill="1" applyBorder="1" applyAlignment="1">
      <alignment horizontal="center" vertical="top" wrapText="1"/>
    </xf>
    <xf numFmtId="49" fontId="11" fillId="0" borderId="22" xfId="0" applyNumberFormat="1" applyFont="1" applyFill="1" applyBorder="1" applyAlignment="1">
      <alignment horizontal="center" vertical="top"/>
    </xf>
    <xf numFmtId="167" fontId="11" fillId="0" borderId="22" xfId="28" applyNumberFormat="1" applyFont="1" applyFill="1" applyBorder="1" applyAlignment="1">
      <alignment horizontal="right" vertical="top"/>
    </xf>
    <xf numFmtId="167" fontId="11" fillId="0" borderId="19" xfId="28" applyNumberFormat="1" applyFont="1" applyFill="1" applyBorder="1" applyAlignment="1">
      <alignment horizontal="right" vertical="top"/>
    </xf>
    <xf numFmtId="167" fontId="11" fillId="0" borderId="10" xfId="0" applyNumberFormat="1" applyFont="1" applyFill="1" applyBorder="1" applyAlignment="1">
      <alignment vertical="top"/>
    </xf>
    <xf numFmtId="49" fontId="11" fillId="0" borderId="24" xfId="0" applyNumberFormat="1" applyFont="1" applyFill="1" applyBorder="1" applyAlignment="1">
      <alignment horizontal="center" vertical="top"/>
    </xf>
    <xf numFmtId="167" fontId="11" fillId="0" borderId="22" xfId="0" applyNumberFormat="1" applyFont="1" applyFill="1" applyBorder="1" applyAlignment="1">
      <alignment vertical="top"/>
    </xf>
    <xf numFmtId="49" fontId="11" fillId="0" borderId="22" xfId="0" applyNumberFormat="1" applyFont="1" applyFill="1" applyBorder="1" applyAlignment="1">
      <alignment horizontal="center" vertical="top" wrapText="1"/>
    </xf>
    <xf numFmtId="167" fontId="11" fillId="0" borderId="22" xfId="28" applyNumberFormat="1" applyFont="1" applyFill="1" applyBorder="1" applyAlignment="1">
      <alignment vertical="top" wrapText="1"/>
    </xf>
    <xf numFmtId="167" fontId="11" fillId="0" borderId="19" xfId="28" applyNumberFormat="1" applyFont="1" applyFill="1" applyBorder="1" applyAlignment="1">
      <alignment vertical="top"/>
    </xf>
    <xf numFmtId="167" fontId="11" fillId="0" borderId="10" xfId="28" applyNumberFormat="1" applyFont="1" applyFill="1" applyBorder="1" applyAlignment="1">
      <alignment vertical="top"/>
    </xf>
    <xf numFmtId="167" fontId="11" fillId="0" borderId="17" xfId="28" applyNumberFormat="1" applyFont="1" applyFill="1" applyBorder="1" applyAlignment="1">
      <alignment vertical="top"/>
    </xf>
    <xf numFmtId="0" fontId="33" fillId="0" borderId="0" xfId="0" applyFont="1" applyAlignment="1">
      <alignment horizontal="center" readingOrder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wrapText="1"/>
    </xf>
    <xf numFmtId="0" fontId="38" fillId="0" borderId="21" xfId="0" applyFont="1" applyBorder="1"/>
    <xf numFmtId="0" fontId="11" fillId="0" borderId="24" xfId="0" applyFont="1" applyBorder="1"/>
    <xf numFmtId="0" fontId="38" fillId="0" borderId="24" xfId="0" applyFont="1" applyBorder="1"/>
    <xf numFmtId="168" fontId="38" fillId="26" borderId="22" xfId="31" applyNumberFormat="1" applyFont="1" applyFill="1" applyBorder="1" applyAlignment="1"/>
    <xf numFmtId="168" fontId="38" fillId="26" borderId="22" xfId="28" applyNumberFormat="1" applyFont="1" applyFill="1" applyBorder="1" applyAlignment="1"/>
    <xf numFmtId="168" fontId="38" fillId="29" borderId="25" xfId="0" applyNumberFormat="1" applyFont="1" applyFill="1" applyBorder="1" applyAlignment="1">
      <alignment horizontal="center"/>
    </xf>
    <xf numFmtId="168" fontId="11" fillId="29" borderId="26" xfId="28" applyNumberFormat="1" applyFont="1" applyFill="1" applyBorder="1" applyAlignment="1"/>
    <xf numFmtId="168" fontId="40" fillId="29" borderId="26" xfId="28" applyNumberFormat="1" applyFont="1" applyFill="1" applyBorder="1" applyAlignment="1"/>
    <xf numFmtId="168" fontId="40" fillId="29" borderId="27" xfId="28" applyNumberFormat="1" applyFont="1" applyFill="1" applyBorder="1" applyAlignment="1"/>
    <xf numFmtId="168" fontId="40" fillId="0" borderId="0" xfId="28" applyNumberFormat="1" applyFont="1" applyAlignment="1"/>
    <xf numFmtId="168" fontId="11" fillId="0" borderId="0" xfId="28" applyNumberFormat="1" applyFont="1" applyAlignment="1"/>
    <xf numFmtId="168" fontId="33" fillId="0" borderId="0" xfId="0" applyNumberFormat="1" applyFont="1" applyAlignment="1">
      <alignment horizontal="center" wrapText="1" readingOrder="1"/>
    </xf>
    <xf numFmtId="168" fontId="11" fillId="29" borderId="25" xfId="28" applyNumberFormat="1" applyFont="1" applyFill="1" applyBorder="1" applyAlignment="1"/>
    <xf numFmtId="168" fontId="11" fillId="29" borderId="27" xfId="28" applyNumberFormat="1" applyFont="1" applyFill="1" applyBorder="1" applyAlignment="1"/>
    <xf numFmtId="168" fontId="4" fillId="0" borderId="0" xfId="0" applyNumberFormat="1" applyFont="1" applyBorder="1"/>
    <xf numFmtId="168" fontId="4" fillId="0" borderId="0" xfId="0" applyNumberFormat="1" applyFont="1"/>
    <xf numFmtId="168" fontId="4" fillId="0" borderId="0" xfId="0" applyNumberFormat="1" applyFont="1" applyBorder="1" applyAlignment="1"/>
    <xf numFmtId="168" fontId="4" fillId="27" borderId="11" xfId="0" applyNumberFormat="1" applyFont="1" applyFill="1" applyBorder="1" applyAlignment="1">
      <alignment horizontal="center"/>
    </xf>
    <xf numFmtId="40" fontId="4" fillId="0" borderId="0" xfId="0" applyNumberFormat="1" applyFont="1" applyFill="1" applyBorder="1" applyAlignment="1">
      <alignment horizontal="center"/>
    </xf>
    <xf numFmtId="168" fontId="4" fillId="27" borderId="11" xfId="31" applyNumberFormat="1" applyFont="1" applyFill="1" applyBorder="1" applyAlignment="1">
      <alignment vertical="center"/>
    </xf>
    <xf numFmtId="168" fontId="4" fillId="0" borderId="0" xfId="0" applyNumberFormat="1" applyFont="1" applyAlignment="1">
      <alignment vertical="center"/>
    </xf>
    <xf numFmtId="168" fontId="4" fillId="27" borderId="11" xfId="0" applyNumberFormat="1" applyFont="1" applyFill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168" fontId="4" fillId="0" borderId="0" xfId="31" applyNumberFormat="1" applyFont="1" applyBorder="1" applyAlignment="1"/>
    <xf numFmtId="0" fontId="0" fillId="0" borderId="0" xfId="0" applyFont="1" applyFill="1"/>
    <xf numFmtId="0" fontId="36" fillId="0" borderId="0" xfId="0" applyFont="1" applyFill="1"/>
    <xf numFmtId="3" fontId="12" fillId="0" borderId="0" xfId="0" applyNumberFormat="1" applyFont="1" applyFill="1" applyProtection="1"/>
    <xf numFmtId="0" fontId="12" fillId="0" borderId="0" xfId="0" applyFont="1" applyFill="1" applyProtection="1"/>
    <xf numFmtId="0" fontId="13" fillId="0" borderId="0" xfId="0" applyFont="1" applyFill="1" applyProtection="1"/>
    <xf numFmtId="37" fontId="4" fillId="0" borderId="0" xfId="28" applyNumberFormat="1" applyFont="1" applyFill="1" applyBorder="1" applyProtection="1">
      <protection locked="0"/>
    </xf>
    <xf numFmtId="37" fontId="48" fillId="0" borderId="0" xfId="28" applyNumberFormat="1" applyFont="1" applyProtection="1">
      <protection locked="0"/>
    </xf>
    <xf numFmtId="37" fontId="48" fillId="27" borderId="11" xfId="28" applyNumberFormat="1" applyFont="1" applyFill="1" applyBorder="1" applyAlignment="1" applyProtection="1">
      <protection locked="0"/>
    </xf>
    <xf numFmtId="37" fontId="48" fillId="27" borderId="24" xfId="28" applyNumberFormat="1" applyFont="1" applyFill="1" applyBorder="1" applyProtection="1">
      <protection locked="0"/>
    </xf>
    <xf numFmtId="37" fontId="48" fillId="27" borderId="24" xfId="28" applyNumberFormat="1" applyFont="1" applyFill="1" applyBorder="1" applyAlignment="1" applyProtection="1">
      <protection locked="0"/>
    </xf>
    <xf numFmtId="0" fontId="6" fillId="27" borderId="12" xfId="0" applyFont="1" applyFill="1" applyBorder="1" applyAlignment="1">
      <alignment horizontal="left"/>
    </xf>
    <xf numFmtId="0" fontId="6" fillId="28" borderId="20" xfId="0" applyFont="1" applyFill="1" applyBorder="1" applyAlignment="1" applyProtection="1">
      <alignment horizontal="center"/>
    </xf>
    <xf numFmtId="3" fontId="6" fillId="28" borderId="20" xfId="0" applyNumberFormat="1" applyFont="1" applyFill="1" applyBorder="1" applyAlignment="1" applyProtection="1">
      <alignment horizontal="center"/>
    </xf>
    <xf numFmtId="0" fontId="6" fillId="27" borderId="16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2" fontId="8" fillId="24" borderId="0" xfId="0" applyNumberFormat="1" applyFont="1" applyFill="1" applyBorder="1" applyAlignment="1">
      <alignment horizontal="left" vertical="center"/>
    </xf>
    <xf numFmtId="0" fontId="9" fillId="25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14" fontId="4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7" borderId="0" xfId="0" applyFill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0" xfId="0" quotePrefix="1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1" fillId="0" borderId="0" xfId="0" applyNumberFormat="1" applyFont="1" applyBorder="1" applyAlignment="1">
      <alignment horizontal="left" vertical="center"/>
    </xf>
    <xf numFmtId="4" fontId="0" fillId="0" borderId="0" xfId="28" applyFont="1"/>
    <xf numFmtId="4" fontId="0" fillId="0" borderId="0" xfId="28" applyFont="1" applyFill="1"/>
    <xf numFmtId="4" fontId="4" fillId="0" borderId="0" xfId="28" applyFont="1"/>
    <xf numFmtId="4" fontId="4" fillId="0" borderId="0" xfId="28" applyFont="1" applyAlignment="1">
      <alignment vertical="center"/>
    </xf>
    <xf numFmtId="4" fontId="4" fillId="0" borderId="0" xfId="28" applyFont="1" applyBorder="1"/>
    <xf numFmtId="4" fontId="1" fillId="0" borderId="0" xfId="28" applyFont="1"/>
    <xf numFmtId="168" fontId="4" fillId="0" borderId="0" xfId="0" applyNumberFormat="1" applyFont="1" applyFill="1" applyBorder="1" applyAlignment="1"/>
    <xf numFmtId="49" fontId="11" fillId="0" borderId="0" xfId="41" applyNumberFormat="1" applyFont="1" applyAlignment="1">
      <alignment horizontal="left"/>
    </xf>
    <xf numFmtId="49" fontId="11" fillId="0" borderId="21" xfId="0" applyNumberFormat="1" applyFont="1" applyFill="1" applyBorder="1" applyAlignment="1">
      <alignment horizontal="center" vertical="top"/>
    </xf>
    <xf numFmtId="0" fontId="11" fillId="0" borderId="10" xfId="41" applyNumberFormat="1" applyFont="1" applyFill="1" applyBorder="1" applyAlignment="1">
      <alignment horizontal="left"/>
    </xf>
    <xf numFmtId="49" fontId="11" fillId="0" borderId="10" xfId="41" applyNumberFormat="1" applyFont="1" applyFill="1" applyBorder="1" applyAlignment="1">
      <alignment horizontal="left"/>
    </xf>
    <xf numFmtId="49" fontId="11" fillId="0" borderId="10" xfId="41" applyNumberFormat="1" applyFont="1" applyBorder="1" applyAlignment="1">
      <alignment horizontal="left"/>
    </xf>
    <xf numFmtId="0" fontId="11" fillId="0" borderId="22" xfId="0" applyFont="1" applyFill="1" applyBorder="1" applyAlignment="1">
      <alignment vertical="top"/>
    </xf>
    <xf numFmtId="0" fontId="11" fillId="0" borderId="10" xfId="41" applyFont="1" applyFill="1" applyBorder="1"/>
    <xf numFmtId="0" fontId="0" fillId="0" borderId="10" xfId="0" applyFill="1" applyBorder="1"/>
    <xf numFmtId="0" fontId="11" fillId="0" borderId="0" xfId="41" applyFont="1"/>
    <xf numFmtId="0" fontId="11" fillId="0" borderId="10" xfId="41" applyFont="1" applyBorder="1"/>
    <xf numFmtId="0" fontId="11" fillId="0" borderId="0" xfId="41" applyNumberFormat="1" applyFont="1" applyAlignment="1">
      <alignment horizontal="center"/>
    </xf>
    <xf numFmtId="0" fontId="11" fillId="0" borderId="10" xfId="41" applyFont="1" applyBorder="1" applyAlignment="1">
      <alignment horizontal="left"/>
    </xf>
    <xf numFmtId="0" fontId="11" fillId="0" borderId="18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 vertical="top" wrapText="1"/>
    </xf>
    <xf numFmtId="0" fontId="11" fillId="0" borderId="24" xfId="41" applyFont="1" applyBorder="1"/>
    <xf numFmtId="0" fontId="11" fillId="0" borderId="14" xfId="41" applyFont="1" applyBorder="1"/>
    <xf numFmtId="0" fontId="11" fillId="0" borderId="10" xfId="0" applyFont="1" applyFill="1" applyBorder="1" applyAlignment="1">
      <alignment horizontal="center" vertical="top" wrapText="1"/>
    </xf>
    <xf numFmtId="2" fontId="11" fillId="0" borderId="10" xfId="0" applyNumberFormat="1" applyFont="1" applyFill="1" applyBorder="1" applyAlignment="1">
      <alignment vertical="top"/>
    </xf>
    <xf numFmtId="43" fontId="11" fillId="0" borderId="10" xfId="28" applyNumberFormat="1" applyFont="1" applyFill="1" applyBorder="1" applyAlignment="1">
      <alignment vertical="top"/>
    </xf>
    <xf numFmtId="43" fontId="11" fillId="0" borderId="10" xfId="28" applyNumberFormat="1" applyFont="1" applyFill="1" applyBorder="1" applyAlignment="1">
      <alignment horizontal="right" vertical="top"/>
    </xf>
    <xf numFmtId="43" fontId="11" fillId="0" borderId="10" xfId="0" applyNumberFormat="1" applyFont="1" applyFill="1" applyBorder="1" applyAlignment="1">
      <alignment vertical="top"/>
    </xf>
    <xf numFmtId="43" fontId="11" fillId="0" borderId="10" xfId="28" applyNumberFormat="1" applyFont="1" applyFill="1" applyBorder="1" applyAlignment="1">
      <alignment horizontal="right" vertical="top" wrapText="1"/>
    </xf>
    <xf numFmtId="43" fontId="11" fillId="0" borderId="24" xfId="0" applyNumberFormat="1" applyFont="1" applyFill="1" applyBorder="1"/>
    <xf numFmtId="1" fontId="11" fillId="0" borderId="22" xfId="0" applyNumberFormat="1" applyFont="1" applyFill="1" applyBorder="1" applyAlignment="1">
      <alignment horizontal="right" vertical="top" wrapText="1"/>
    </xf>
    <xf numFmtId="44" fontId="11" fillId="0" borderId="19" xfId="28" applyNumberFormat="1" applyFont="1" applyFill="1" applyBorder="1" applyAlignment="1">
      <alignment horizontal="center" vertical="top" wrapText="1"/>
    </xf>
    <xf numFmtId="37" fontId="4" fillId="27" borderId="24" xfId="28" applyNumberFormat="1" applyFont="1" applyFill="1" applyBorder="1" applyProtection="1">
      <protection locked="0"/>
    </xf>
    <xf numFmtId="37" fontId="4" fillId="27" borderId="11" xfId="28" applyNumberFormat="1" applyFont="1" applyFill="1" applyBorder="1" applyProtection="1">
      <protection locked="0"/>
    </xf>
    <xf numFmtId="38" fontId="0" fillId="0" borderId="0" xfId="0" applyNumberFormat="1"/>
    <xf numFmtId="0" fontId="33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Continuous"/>
    </xf>
    <xf numFmtId="0" fontId="5" fillId="0" borderId="0" xfId="0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166" fontId="11" fillId="0" borderId="11" xfId="0" applyNumberFormat="1" applyFont="1" applyBorder="1" applyAlignment="1" applyProtection="1">
      <alignment horizontal="centerContinuous"/>
      <protection locked="0"/>
    </xf>
    <xf numFmtId="0" fontId="11" fillId="0" borderId="11" xfId="0" applyFont="1" applyBorder="1" applyAlignment="1" applyProtection="1">
      <alignment horizontal="centerContinuous"/>
      <protection locked="0"/>
    </xf>
    <xf numFmtId="0" fontId="11" fillId="0" borderId="0" xfId="0" applyFont="1" applyBorder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centerContinuous"/>
      <protection locked="0"/>
    </xf>
    <xf numFmtId="0" fontId="11" fillId="0" borderId="11" xfId="0" applyFont="1" applyBorder="1" applyProtection="1">
      <protection locked="0"/>
    </xf>
    <xf numFmtId="166" fontId="11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11" fillId="0" borderId="0" xfId="0" applyNumberFormat="1" applyFont="1" applyProtection="1">
      <protection locked="0"/>
    </xf>
    <xf numFmtId="166" fontId="11" fillId="0" borderId="11" xfId="0" applyNumberFormat="1" applyFont="1" applyBorder="1" applyProtection="1">
      <protection locked="0"/>
    </xf>
    <xf numFmtId="0" fontId="11" fillId="0" borderId="11" xfId="0" applyNumberFormat="1" applyFont="1" applyBorder="1" applyProtection="1">
      <protection locked="0"/>
    </xf>
    <xf numFmtId="0" fontId="11" fillId="0" borderId="0" xfId="0" applyNumberFormat="1" applyFont="1" applyBorder="1" applyProtection="1">
      <protection locked="0"/>
    </xf>
    <xf numFmtId="0" fontId="11" fillId="0" borderId="28" xfId="0" applyFont="1" applyBorder="1" applyProtection="1">
      <protection locked="0"/>
    </xf>
    <xf numFmtId="166" fontId="11" fillId="0" borderId="29" xfId="0" applyNumberFormat="1" applyFont="1" applyBorder="1" applyProtection="1">
      <protection locked="0"/>
    </xf>
    <xf numFmtId="0" fontId="11" fillId="0" borderId="29" xfId="0" applyNumberFormat="1" applyFont="1" applyBorder="1" applyProtection="1">
      <protection locked="0"/>
    </xf>
    <xf numFmtId="0" fontId="11" fillId="0" borderId="30" xfId="0" applyNumberFormat="1" applyFont="1" applyBorder="1" applyProtection="1">
      <protection locked="0"/>
    </xf>
    <xf numFmtId="0" fontId="11" fillId="0" borderId="31" xfId="0" applyNumberFormat="1" applyFont="1" applyBorder="1" applyProtection="1">
      <protection locked="0"/>
    </xf>
    <xf numFmtId="0" fontId="11" fillId="0" borderId="28" xfId="0" applyNumberFormat="1" applyFont="1" applyBorder="1" applyProtection="1">
      <protection locked="0"/>
    </xf>
    <xf numFmtId="0" fontId="11" fillId="0" borderId="31" xfId="0" applyFont="1" applyBorder="1" applyProtection="1">
      <protection locked="0"/>
    </xf>
    <xf numFmtId="166" fontId="11" fillId="0" borderId="32" xfId="0" applyNumberFormat="1" applyFont="1" applyFill="1" applyBorder="1" applyAlignment="1" applyProtection="1">
      <alignment horizontal="center"/>
      <protection locked="0"/>
    </xf>
    <xf numFmtId="166" fontId="11" fillId="0" borderId="31" xfId="0" applyNumberFormat="1" applyFont="1" applyFill="1" applyBorder="1" applyAlignment="1" applyProtection="1">
      <alignment horizontal="center"/>
      <protection locked="0"/>
    </xf>
    <xf numFmtId="166" fontId="11" fillId="0" borderId="0" xfId="0" applyNumberFormat="1" applyFont="1" applyFill="1" applyBorder="1" applyAlignment="1" applyProtection="1">
      <alignment horizontal="center"/>
      <protection locked="0"/>
    </xf>
    <xf numFmtId="0" fontId="5" fillId="28" borderId="0" xfId="0" applyNumberFormat="1" applyFont="1" applyFill="1" applyBorder="1" applyAlignment="1" applyProtection="1">
      <alignment horizontal="center"/>
      <protection locked="0"/>
    </xf>
    <xf numFmtId="0" fontId="11" fillId="0" borderId="32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0" fillId="0" borderId="11" xfId="0" applyBorder="1"/>
    <xf numFmtId="0" fontId="0" fillId="0" borderId="32" xfId="0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11" fillId="0" borderId="0" xfId="0" applyNumberFormat="1" applyFont="1" applyAlignment="1" applyProtection="1">
      <alignment horizontal="center"/>
      <protection locked="0"/>
    </xf>
    <xf numFmtId="0" fontId="11" fillId="0" borderId="32" xfId="0" applyFont="1" applyBorder="1"/>
    <xf numFmtId="0" fontId="11" fillId="0" borderId="31" xfId="0" applyFont="1" applyBorder="1"/>
    <xf numFmtId="0" fontId="0" fillId="0" borderId="34" xfId="0" applyBorder="1"/>
    <xf numFmtId="0" fontId="11" fillId="0" borderId="11" xfId="0" applyNumberFormat="1" applyFont="1" applyBorder="1" applyAlignment="1" applyProtection="1">
      <alignment horizontal="center"/>
      <protection locked="0"/>
    </xf>
    <xf numFmtId="0" fontId="11" fillId="0" borderId="32" xfId="0" applyNumberFormat="1" applyFont="1" applyBorder="1" applyAlignment="1" applyProtection="1">
      <alignment horizontal="center"/>
      <protection locked="0"/>
    </xf>
    <xf numFmtId="0" fontId="11" fillId="0" borderId="0" xfId="0" applyNumberFormat="1" applyFont="1" applyBorder="1" applyAlignment="1" applyProtection="1">
      <alignment horizontal="center"/>
      <protection locked="0"/>
    </xf>
    <xf numFmtId="0" fontId="11" fillId="0" borderId="35" xfId="0" applyFont="1" applyBorder="1" applyProtection="1">
      <protection locked="0"/>
    </xf>
    <xf numFmtId="0" fontId="11" fillId="0" borderId="36" xfId="0" applyFont="1" applyBorder="1"/>
    <xf numFmtId="0" fontId="11" fillId="0" borderId="37" xfId="0" applyFont="1" applyBorder="1"/>
    <xf numFmtId="0" fontId="11" fillId="0" borderId="35" xfId="0" applyNumberFormat="1" applyFont="1" applyBorder="1" applyProtection="1">
      <protection locked="0"/>
    </xf>
    <xf numFmtId="0" fontId="0" fillId="0" borderId="36" xfId="0" applyBorder="1" applyAlignment="1">
      <alignment horizontal="right"/>
    </xf>
    <xf numFmtId="0" fontId="0" fillId="0" borderId="36" xfId="0" applyBorder="1"/>
    <xf numFmtId="0" fontId="0" fillId="0" borderId="37" xfId="0" applyBorder="1"/>
    <xf numFmtId="0" fontId="11" fillId="0" borderId="36" xfId="0" applyNumberFormat="1" applyFont="1" applyBorder="1" applyAlignment="1" applyProtection="1">
      <alignment horizontal="center"/>
      <protection locked="0"/>
    </xf>
    <xf numFmtId="0" fontId="11" fillId="0" borderId="37" xfId="0" applyNumberFormat="1" applyFont="1" applyBorder="1" applyAlignment="1" applyProtection="1">
      <alignment horizontal="center"/>
      <protection locked="0"/>
    </xf>
    <xf numFmtId="9" fontId="11" fillId="0" borderId="0" xfId="44" applyFont="1" applyBorder="1" applyAlignment="1" applyProtection="1">
      <alignment horizontal="center"/>
      <protection locked="0"/>
    </xf>
    <xf numFmtId="169" fontId="11" fillId="0" borderId="0" xfId="0" applyNumberFormat="1" applyFont="1" applyProtection="1">
      <protection locked="0"/>
    </xf>
    <xf numFmtId="166" fontId="11" fillId="0" borderId="11" xfId="0" applyNumberFormat="1" applyFont="1" applyBorder="1" applyAlignment="1" applyProtection="1">
      <alignment horizontal="center"/>
      <protection locked="0"/>
    </xf>
    <xf numFmtId="0" fontId="11" fillId="0" borderId="31" xfId="0" applyNumberFormat="1" applyFont="1" applyBorder="1" applyAlignment="1" applyProtection="1">
      <alignment horizontal="center"/>
      <protection locked="0"/>
    </xf>
    <xf numFmtId="0" fontId="11" fillId="0" borderId="38" xfId="0" applyNumberFormat="1" applyFont="1" applyBorder="1" applyAlignment="1" applyProtection="1">
      <alignment horizontal="center"/>
      <protection locked="0"/>
    </xf>
    <xf numFmtId="0" fontId="11" fillId="0" borderId="29" xfId="0" applyNumberFormat="1" applyFont="1" applyBorder="1" applyAlignment="1" applyProtection="1">
      <alignment horizontal="center"/>
      <protection locked="0"/>
    </xf>
    <xf numFmtId="0" fontId="11" fillId="0" borderId="38" xfId="0" applyNumberFormat="1" applyFont="1" applyBorder="1" applyAlignment="1" applyProtection="1">
      <alignment horizontal="center" wrapText="1"/>
      <protection locked="0"/>
    </xf>
    <xf numFmtId="166" fontId="11" fillId="0" borderId="32" xfId="0" applyNumberFormat="1" applyFont="1" applyBorder="1" applyAlignment="1" applyProtection="1">
      <alignment horizontal="center"/>
      <protection locked="0"/>
    </xf>
    <xf numFmtId="166" fontId="11" fillId="0" borderId="0" xfId="0" applyNumberFormat="1" applyFont="1" applyBorder="1" applyAlignment="1" applyProtection="1">
      <alignment horizontal="center"/>
      <protection locked="0"/>
    </xf>
    <xf numFmtId="9" fontId="11" fillId="0" borderId="0" xfId="44" applyFont="1"/>
    <xf numFmtId="166" fontId="11" fillId="0" borderId="33" xfId="0" applyNumberFormat="1" applyFont="1" applyBorder="1" applyProtection="1">
      <protection locked="0"/>
    </xf>
    <xf numFmtId="166" fontId="11" fillId="0" borderId="32" xfId="0" applyNumberFormat="1" applyFont="1" applyBorder="1" applyProtection="1">
      <protection locked="0"/>
    </xf>
    <xf numFmtId="166" fontId="11" fillId="0" borderId="31" xfId="0" applyNumberFormat="1" applyFont="1" applyBorder="1" applyProtection="1">
      <protection locked="0"/>
    </xf>
    <xf numFmtId="166" fontId="11" fillId="0" borderId="0" xfId="0" applyNumberFormat="1" applyFont="1" applyBorder="1" applyProtection="1">
      <protection locked="0"/>
    </xf>
    <xf numFmtId="9" fontId="11" fillId="28" borderId="11" xfId="44" applyFont="1" applyFill="1" applyBorder="1"/>
    <xf numFmtId="169" fontId="11" fillId="0" borderId="0" xfId="0" applyNumberFormat="1" applyFont="1" applyFill="1"/>
    <xf numFmtId="0" fontId="11" fillId="0" borderId="31" xfId="0" applyFont="1" applyFill="1" applyBorder="1"/>
    <xf numFmtId="9" fontId="11" fillId="0" borderId="0" xfId="44" applyFont="1" applyBorder="1" applyProtection="1">
      <protection locked="0"/>
    </xf>
    <xf numFmtId="169" fontId="11" fillId="0" borderId="0" xfId="0" applyNumberFormat="1" applyFont="1"/>
    <xf numFmtId="0" fontId="11" fillId="0" borderId="0" xfId="0" quotePrefix="1" applyFont="1" applyAlignment="1">
      <alignment horizontal="right"/>
    </xf>
    <xf numFmtId="166" fontId="37" fillId="28" borderId="39" xfId="0" applyNumberFormat="1" applyFont="1" applyFill="1" applyBorder="1"/>
    <xf numFmtId="0" fontId="11" fillId="0" borderId="0" xfId="0" applyNumberFormat="1" applyFont="1" applyBorder="1"/>
    <xf numFmtId="166" fontId="37" fillId="0" borderId="32" xfId="0" applyNumberFormat="1" applyFont="1" applyFill="1" applyBorder="1"/>
    <xf numFmtId="166" fontId="37" fillId="0" borderId="31" xfId="0" applyNumberFormat="1" applyFont="1" applyFill="1" applyBorder="1"/>
    <xf numFmtId="0" fontId="11" fillId="0" borderId="31" xfId="0" applyNumberFormat="1" applyFont="1" applyBorder="1"/>
    <xf numFmtId="166" fontId="37" fillId="0" borderId="0" xfId="0" applyNumberFormat="1" applyFont="1" applyFill="1" applyBorder="1"/>
    <xf numFmtId="9" fontId="5" fillId="28" borderId="39" xfId="44" applyFont="1" applyFill="1" applyBorder="1"/>
    <xf numFmtId="0" fontId="0" fillId="0" borderId="31" xfId="0" applyBorder="1" applyProtection="1">
      <protection locked="0"/>
    </xf>
    <xf numFmtId="38" fontId="0" fillId="0" borderId="32" xfId="0" applyNumberFormat="1" applyBorder="1" applyProtection="1">
      <protection locked="0"/>
    </xf>
    <xf numFmtId="38" fontId="0" fillId="0" borderId="31" xfId="0" applyNumberFormat="1" applyBorder="1" applyProtection="1">
      <protection locked="0"/>
    </xf>
    <xf numFmtId="166" fontId="0" fillId="0" borderId="0" xfId="0" applyNumberFormat="1" applyBorder="1" applyProtection="1">
      <protection locked="0"/>
    </xf>
    <xf numFmtId="38" fontId="0" fillId="0" borderId="0" xfId="0" applyNumberFormat="1" applyBorder="1" applyProtection="1">
      <protection locked="0"/>
    </xf>
    <xf numFmtId="9" fontId="4" fillId="0" borderId="0" xfId="44" applyProtection="1">
      <protection locked="0"/>
    </xf>
    <xf numFmtId="38" fontId="11" fillId="0" borderId="32" xfId="0" applyNumberFormat="1" applyFont="1" applyBorder="1" applyProtection="1">
      <protection locked="0"/>
    </xf>
    <xf numFmtId="38" fontId="11" fillId="0" borderId="31" xfId="0" applyNumberFormat="1" applyFont="1" applyBorder="1" applyProtection="1">
      <protection locked="0"/>
    </xf>
    <xf numFmtId="38" fontId="11" fillId="0" borderId="0" xfId="0" applyNumberFormat="1" applyFont="1" applyBorder="1" applyProtection="1">
      <protection locked="0"/>
    </xf>
    <xf numFmtId="9" fontId="5" fillId="0" borderId="0" xfId="44" applyFont="1" applyProtection="1">
      <protection locked="0"/>
    </xf>
    <xf numFmtId="0" fontId="11" fillId="0" borderId="32" xfId="0" applyNumberFormat="1" applyFont="1" applyBorder="1" applyProtection="1">
      <protection locked="0"/>
    </xf>
    <xf numFmtId="9" fontId="11" fillId="28" borderId="0" xfId="44" applyFont="1" applyFill="1" applyBorder="1"/>
    <xf numFmtId="166" fontId="5" fillId="28" borderId="39" xfId="0" applyNumberFormat="1" applyFont="1" applyFill="1" applyBorder="1" applyProtection="1">
      <protection locked="0"/>
    </xf>
    <xf numFmtId="0" fontId="11" fillId="0" borderId="0" xfId="0" quotePrefix="1" applyFont="1" applyAlignment="1" applyProtection="1">
      <alignment horizontal="left"/>
      <protection locked="0"/>
    </xf>
    <xf numFmtId="0" fontId="11" fillId="0" borderId="32" xfId="0" applyFont="1" applyBorder="1" applyAlignment="1" applyProtection="1">
      <alignment horizontal="right"/>
      <protection locked="0"/>
    </xf>
    <xf numFmtId="9" fontId="5" fillId="28" borderId="0" xfId="44" applyFont="1" applyFill="1" applyBorder="1"/>
    <xf numFmtId="0" fontId="0" fillId="0" borderId="0" xfId="0" applyAlignment="1">
      <alignment horizontal="right"/>
    </xf>
    <xf numFmtId="0" fontId="0" fillId="0" borderId="31" xfId="0" applyBorder="1" applyAlignment="1">
      <alignment horizontal="left"/>
    </xf>
    <xf numFmtId="166" fontId="5" fillId="28" borderId="39" xfId="0" applyNumberFormat="1" applyFont="1" applyFill="1" applyBorder="1"/>
    <xf numFmtId="0" fontId="11" fillId="0" borderId="32" xfId="0" applyNumberFormat="1" applyFont="1" applyFill="1" applyBorder="1"/>
    <xf numFmtId="0" fontId="11" fillId="0" borderId="31" xfId="0" applyNumberFormat="1" applyFont="1" applyFill="1" applyBorder="1"/>
    <xf numFmtId="166" fontId="11" fillId="0" borderId="0" xfId="0" applyNumberFormat="1" applyFont="1" applyFill="1" applyBorder="1"/>
    <xf numFmtId="0" fontId="11" fillId="0" borderId="0" xfId="0" applyNumberFormat="1" applyFont="1" applyFill="1" applyBorder="1"/>
    <xf numFmtId="166" fontId="37" fillId="28" borderId="40" xfId="0" applyNumberFormat="1" applyFont="1" applyFill="1" applyBorder="1"/>
    <xf numFmtId="0" fontId="37" fillId="0" borderId="32" xfId="0" applyNumberFormat="1" applyFont="1" applyFill="1" applyBorder="1"/>
    <xf numFmtId="0" fontId="37" fillId="0" borderId="31" xfId="0" applyNumberFormat="1" applyFont="1" applyFill="1" applyBorder="1"/>
    <xf numFmtId="0" fontId="37" fillId="0" borderId="31" xfId="0" applyNumberFormat="1" applyFont="1" applyBorder="1"/>
    <xf numFmtId="0" fontId="37" fillId="0" borderId="0" xfId="0" applyNumberFormat="1" applyFont="1" applyBorder="1"/>
    <xf numFmtId="0" fontId="37" fillId="0" borderId="0" xfId="0" applyNumberFormat="1" applyFont="1" applyFill="1" applyBorder="1"/>
    <xf numFmtId="9" fontId="5" fillId="28" borderId="11" xfId="44" applyFont="1" applyFill="1" applyBorder="1"/>
    <xf numFmtId="166" fontId="37" fillId="0" borderId="36" xfId="0" applyNumberFormat="1" applyFont="1" applyFill="1" applyBorder="1" applyProtection="1">
      <protection locked="0"/>
    </xf>
    <xf numFmtId="0" fontId="37" fillId="0" borderId="36" xfId="0" applyNumberFormat="1" applyFont="1" applyFill="1" applyBorder="1" applyProtection="1">
      <protection locked="0"/>
    </xf>
    <xf numFmtId="0" fontId="37" fillId="0" borderId="37" xfId="0" applyNumberFormat="1" applyFont="1" applyFill="1" applyBorder="1" applyProtection="1">
      <protection locked="0"/>
    </xf>
    <xf numFmtId="0" fontId="37" fillId="0" borderId="31" xfId="0" applyNumberFormat="1" applyFont="1" applyFill="1" applyBorder="1" applyProtection="1">
      <protection locked="0"/>
    </xf>
    <xf numFmtId="0" fontId="37" fillId="0" borderId="35" xfId="0" applyNumberFormat="1" applyFont="1" applyFill="1" applyBorder="1" applyProtection="1">
      <protection locked="0"/>
    </xf>
    <xf numFmtId="0" fontId="37" fillId="0" borderId="0" xfId="0" applyNumberFormat="1" applyFont="1" applyFill="1" applyBorder="1" applyProtection="1">
      <protection locked="0"/>
    </xf>
    <xf numFmtId="166" fontId="37" fillId="0" borderId="0" xfId="0" applyNumberFormat="1" applyFont="1" applyFill="1" applyBorder="1" applyProtection="1">
      <protection locked="0"/>
    </xf>
    <xf numFmtId="0" fontId="37" fillId="0" borderId="0" xfId="0" applyNumberFormat="1" applyFont="1" applyFill="1" applyProtection="1">
      <protection locked="0"/>
    </xf>
    <xf numFmtId="166" fontId="11" fillId="0" borderId="0" xfId="0" applyNumberFormat="1" applyFont="1"/>
    <xf numFmtId="166" fontId="11" fillId="28" borderId="0" xfId="0" applyNumberFormat="1" applyFont="1" applyFill="1"/>
    <xf numFmtId="14" fontId="0" fillId="0" borderId="33" xfId="0" applyNumberFormat="1" applyBorder="1"/>
    <xf numFmtId="166" fontId="11" fillId="31" borderId="11" xfId="0" applyNumberFormat="1" applyFont="1" applyFill="1" applyBorder="1" applyProtection="1">
      <protection locked="0"/>
    </xf>
    <xf numFmtId="166" fontId="37" fillId="31" borderId="40" xfId="0" applyNumberFormat="1" applyFont="1" applyFill="1" applyBorder="1"/>
    <xf numFmtId="0" fontId="0" fillId="31" borderId="0" xfId="0" applyFont="1" applyFill="1"/>
    <xf numFmtId="0" fontId="4" fillId="31" borderId="0" xfId="0" applyFont="1" applyFill="1"/>
    <xf numFmtId="0" fontId="43" fillId="31" borderId="0" xfId="0" applyFont="1" applyFill="1"/>
    <xf numFmtId="4" fontId="4" fillId="31" borderId="0" xfId="0" applyNumberFormat="1" applyFont="1" applyFill="1" applyBorder="1" applyAlignment="1">
      <alignment horizontal="center"/>
    </xf>
    <xf numFmtId="0" fontId="0" fillId="31" borderId="0" xfId="0" applyFill="1" applyBorder="1"/>
    <xf numFmtId="0" fontId="4" fillId="31" borderId="0" xfId="0" applyFont="1" applyFill="1" applyBorder="1"/>
    <xf numFmtId="0" fontId="0" fillId="31" borderId="0" xfId="0" applyFill="1"/>
    <xf numFmtId="37" fontId="48" fillId="30" borderId="11" xfId="28" applyNumberFormat="1" applyFont="1" applyFill="1" applyBorder="1" applyProtection="1">
      <protection locked="0"/>
    </xf>
    <xf numFmtId="2" fontId="33" fillId="0" borderId="0" xfId="0" applyNumberFormat="1" applyFont="1" applyAlignment="1">
      <alignment horizontal="center"/>
    </xf>
    <xf numFmtId="4" fontId="0" fillId="0" borderId="0" xfId="0" applyNumberFormat="1" applyFont="1" applyBorder="1" applyAlignment="1">
      <alignment horizontal="left"/>
    </xf>
    <xf numFmtId="4" fontId="0" fillId="0" borderId="0" xfId="0" applyNumberFormat="1" applyFont="1" applyBorder="1" applyAlignment="1">
      <alignment horizontal="center"/>
    </xf>
    <xf numFmtId="8" fontId="0" fillId="0" borderId="0" xfId="31" applyFont="1" applyBorder="1" applyAlignment="1"/>
    <xf numFmtId="0" fontId="5" fillId="0" borderId="21" xfId="0" applyFont="1" applyBorder="1"/>
    <xf numFmtId="0" fontId="0" fillId="0" borderId="0" xfId="0" applyBorder="1" applyAlignment="1">
      <alignment horizontal="left" vertical="center"/>
    </xf>
    <xf numFmtId="0" fontId="51" fillId="0" borderId="0" xfId="48" applyFont="1" applyBorder="1"/>
    <xf numFmtId="0" fontId="51" fillId="0" borderId="0" xfId="48" applyFont="1"/>
    <xf numFmtId="3" fontId="51" fillId="0" borderId="0" xfId="48" applyNumberFormat="1" applyFont="1" applyProtection="1"/>
    <xf numFmtId="0" fontId="6" fillId="28" borderId="14" xfId="0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left"/>
      <protection locked="0"/>
    </xf>
    <xf numFmtId="165" fontId="4" fillId="27" borderId="41" xfId="0" applyNumberFormat="1" applyFont="1" applyFill="1" applyBorder="1"/>
    <xf numFmtId="10" fontId="4" fillId="33" borderId="41" xfId="44" applyNumberFormat="1" applyFont="1" applyFill="1" applyBorder="1"/>
    <xf numFmtId="168" fontId="4" fillId="32" borderId="41" xfId="0" applyNumberFormat="1" applyFont="1" applyFill="1" applyBorder="1"/>
    <xf numFmtId="168" fontId="0" fillId="32" borderId="10" xfId="0" applyNumberFormat="1" applyFill="1" applyBorder="1"/>
    <xf numFmtId="168" fontId="4" fillId="32" borderId="10" xfId="0" applyNumberFormat="1" applyFont="1" applyFill="1" applyBorder="1" applyAlignment="1"/>
    <xf numFmtId="0" fontId="0" fillId="32" borderId="0" xfId="0" applyFill="1" applyAlignment="1">
      <alignment horizontal="left" vertical="center"/>
    </xf>
    <xf numFmtId="0" fontId="0" fillId="32" borderId="0" xfId="0" applyFill="1"/>
    <xf numFmtId="38" fontId="4" fillId="32" borderId="10" xfId="0" applyNumberFormat="1" applyFont="1" applyFill="1" applyBorder="1"/>
    <xf numFmtId="37" fontId="4" fillId="32" borderId="11" xfId="28" applyNumberFormat="1" applyFont="1" applyFill="1" applyBorder="1"/>
    <xf numFmtId="37" fontId="4" fillId="32" borderId="10" xfId="28" applyNumberFormat="1" applyFont="1" applyFill="1" applyBorder="1"/>
    <xf numFmtId="168" fontId="0" fillId="32" borderId="10" xfId="31" applyNumberFormat="1" applyFont="1" applyFill="1" applyBorder="1"/>
    <xf numFmtId="168" fontId="4" fillId="32" borderId="10" xfId="31" applyNumberFormat="1" applyFont="1" applyFill="1" applyBorder="1" applyAlignment="1"/>
    <xf numFmtId="168" fontId="4" fillId="32" borderId="10" xfId="0" applyNumberFormat="1" applyFont="1" applyFill="1" applyBorder="1"/>
    <xf numFmtId="44" fontId="1" fillId="32" borderId="10" xfId="0" applyNumberFormat="1" applyFont="1" applyFill="1" applyBorder="1"/>
    <xf numFmtId="0" fontId="4" fillId="0" borderId="0" xfId="0" applyFont="1" applyFill="1"/>
    <xf numFmtId="43" fontId="4" fillId="34" borderId="11" xfId="0" applyNumberFormat="1" applyFont="1" applyFill="1" applyBorder="1" applyAlignment="1">
      <alignment horizontal="right"/>
    </xf>
    <xf numFmtId="0" fontId="11" fillId="0" borderId="19" xfId="28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/>
    </xf>
    <xf numFmtId="4" fontId="4" fillId="32" borderId="10" xfId="31" applyNumberFormat="1" applyFont="1" applyFill="1" applyBorder="1" applyAlignment="1"/>
    <xf numFmtId="166" fontId="37" fillId="0" borderId="40" xfId="0" applyNumberFormat="1" applyFont="1" applyFill="1" applyBorder="1"/>
    <xf numFmtId="49" fontId="38" fillId="0" borderId="10" xfId="0" applyNumberFormat="1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/>
    </xf>
    <xf numFmtId="49" fontId="44" fillId="0" borderId="21" xfId="0" applyNumberFormat="1" applyFont="1" applyFill="1" applyBorder="1" applyAlignment="1">
      <alignment horizontal="center"/>
    </xf>
    <xf numFmtId="49" fontId="44" fillId="0" borderId="22" xfId="0" applyNumberFormat="1" applyFont="1" applyFill="1" applyBorder="1" applyAlignment="1">
      <alignment horizontal="center"/>
    </xf>
    <xf numFmtId="164" fontId="38" fillId="0" borderId="10" xfId="0" applyNumberFormat="1" applyFont="1" applyFill="1" applyBorder="1" applyAlignment="1">
      <alignment horizontal="center" wrapText="1"/>
    </xf>
    <xf numFmtId="164" fontId="11" fillId="0" borderId="10" xfId="0" applyNumberFormat="1" applyFont="1" applyFill="1" applyBorder="1" applyAlignment="1"/>
    <xf numFmtId="0" fontId="5" fillId="0" borderId="10" xfId="0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11" fillId="0" borderId="10" xfId="0" applyFont="1" applyFill="1" applyBorder="1" applyAlignment="1"/>
    <xf numFmtId="0" fontId="38" fillId="0" borderId="10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33" fillId="27" borderId="0" xfId="0" applyFont="1" applyFill="1" applyAlignment="1" applyProtection="1">
      <alignment horizontal="center" vertical="center"/>
      <protection locked="0"/>
    </xf>
    <xf numFmtId="0" fontId="7" fillId="24" borderId="0" xfId="0" applyFont="1" applyFill="1" applyAlignment="1" applyProtection="1">
      <alignment horizontal="center"/>
      <protection locked="0"/>
    </xf>
    <xf numFmtId="2" fontId="8" fillId="24" borderId="0" xfId="0" applyNumberFormat="1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4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166" fontId="5" fillId="28" borderId="0" xfId="0" applyNumberFormat="1" applyFont="1" applyFill="1" applyBorder="1" applyAlignment="1" applyProtection="1">
      <alignment horizontal="center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2" xfId="30"/>
    <cellStyle name="Currency" xfId="31" builtinId="4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48" builtinId="8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Project List" xfId="41"/>
    <cellStyle name="Note" xfId="42" builtinId="10" customBuiltin="1"/>
    <cellStyle name="Output" xfId="43" builtinId="21" customBuiltin="1"/>
    <cellStyle name="Percent" xfId="44" builtinId="5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66FFFF"/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canr.org/Documents%20and%20Settings/jduran/Local%20Settings/Temporary%20Internet%20Files/OLK1F/special%20reports/OTHER%20CENTER%20RATE%20PAPERWORK/RATE%20TRAINING%20DOCS/Final%20training%20documents/Blank%20Rate%20Calculation%20Form%20for%20trai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canr.org/Documents%20and%20Settings/sherrell.ad3/Local%20Settings/Temporary%20Internet%20Files/Content.Outlook/VD8D713I/06-07%20MM%20Rates/bb%20section%20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ctive Hour per FTE"/>
      <sheetName val=" Rate Calculation"/>
      <sheetName val="BUDGET WORKSHEET"/>
      <sheetName val="Depreciation Schedule"/>
    </sheetNames>
    <sheetDataSet>
      <sheetData sheetId="0">
        <row r="1">
          <cell r="A1" t="str">
            <v>UNIVERSITY OF CALIFORNIA, ANR - RECHARGE ACTIVITY REVIEW AND PROPOSAL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ction B"/>
      <sheetName val="Section B, Salvage"/>
      <sheetName val="ced section e"/>
      <sheetName val="Rate Calc CED"/>
      <sheetName val="Salvage Section E"/>
      <sheetName val="Rate Calc Salvage"/>
      <sheetName val="Salvage"/>
      <sheetName val="Section E"/>
      <sheetName val="sneproj BB"/>
      <sheetName val="Rev-Exp Compar"/>
      <sheetName val="sneproj salv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I11">
            <v>37390.514999999999</v>
          </cell>
        </row>
        <row r="15">
          <cell r="I15">
            <v>2759.835</v>
          </cell>
        </row>
        <row r="36">
          <cell r="I36">
            <v>16.274999999999999</v>
          </cell>
        </row>
        <row r="37">
          <cell r="I37">
            <v>12.195</v>
          </cell>
        </row>
        <row r="38">
          <cell r="I38">
            <v>77.25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canr.org/sites/recharge/Step_by_Step_Instructions/Plan_for_a_New_Rate/Step_3__Develop_the_R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ucanr.org/sites/recharge/Step_by_Step_Instructions/Plan_for_a_New_Rate/Step_3__Develop_the_Rate/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ucanr.org/sites/recharge/Step_by_Step_Instructions/Plan_for_a_New_Rate/Step_3__Develop_the_Rat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ucanr.org/sites/recharge/Step_by_Step_Instructions/Plan_for_a_New_Rate/Step_3__Develop_the_Rate/" TargetMode="Externa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ucanr.org/sites/recharge/Step_by_Step_Instructions/Plan_for_a_New_Rate/Step_3__Develop_the_R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rgb="FF00B050"/>
    <pageSetUpPr fitToPage="1"/>
  </sheetPr>
  <dimension ref="A1:H86"/>
  <sheetViews>
    <sheetView topLeftCell="A73" workbookViewId="0">
      <selection activeCell="G84" sqref="G84"/>
    </sheetView>
  </sheetViews>
  <sheetFormatPr defaultColWidth="7.88671875" defaultRowHeight="13.2"/>
  <cols>
    <col min="1" max="1" width="6.33203125" style="55" customWidth="1"/>
    <col min="2" max="2" width="11" style="55" customWidth="1"/>
    <col min="3" max="3" width="56.5546875" style="55" customWidth="1"/>
    <col min="4" max="4" width="15.5546875" style="55" bestFit="1" customWidth="1"/>
    <col min="5" max="5" width="7.6640625" style="55" bestFit="1" customWidth="1"/>
    <col min="6" max="7" width="10.5546875" style="55" customWidth="1"/>
    <col min="8" max="8" width="14.5546875" style="110" customWidth="1"/>
    <col min="9" max="16384" width="7.88671875" style="55"/>
  </cols>
  <sheetData>
    <row r="1" spans="1:8" ht="17.399999999999999">
      <c r="A1" s="144" t="s">
        <v>145</v>
      </c>
      <c r="B1" s="109"/>
      <c r="C1" s="109"/>
      <c r="D1" s="109" t="s">
        <v>140</v>
      </c>
      <c r="E1" s="109" t="s">
        <v>141</v>
      </c>
      <c r="F1" s="109"/>
      <c r="G1" s="109"/>
      <c r="H1" s="145"/>
    </row>
    <row r="2" spans="1:8" s="266" customFormat="1">
      <c r="A2" s="267"/>
      <c r="B2" s="109"/>
      <c r="C2" s="109"/>
      <c r="D2" s="109"/>
      <c r="E2" s="109"/>
      <c r="F2" s="109"/>
      <c r="G2" s="109"/>
      <c r="H2" s="145"/>
    </row>
    <row r="3" spans="1:8">
      <c r="A3" s="131"/>
      <c r="B3" s="109"/>
      <c r="C3" s="109"/>
      <c r="D3" s="109"/>
      <c r="E3" s="109"/>
      <c r="F3" s="109"/>
      <c r="G3" s="109"/>
      <c r="H3" s="145"/>
    </row>
    <row r="4" spans="1:8">
      <c r="A4" s="500" t="s">
        <v>146</v>
      </c>
      <c r="B4" s="494" t="s">
        <v>73</v>
      </c>
      <c r="C4" s="501" t="s">
        <v>74</v>
      </c>
      <c r="D4" s="503" t="s">
        <v>75</v>
      </c>
      <c r="E4" s="494" t="s">
        <v>76</v>
      </c>
      <c r="F4" s="498" t="s">
        <v>77</v>
      </c>
      <c r="G4" s="496"/>
      <c r="H4" s="497"/>
    </row>
    <row r="5" spans="1:8">
      <c r="A5" s="501"/>
      <c r="B5" s="495"/>
      <c r="C5" s="502"/>
      <c r="D5" s="502"/>
      <c r="E5" s="495"/>
      <c r="F5" s="499"/>
      <c r="G5" s="146" t="s">
        <v>80</v>
      </c>
      <c r="H5" s="147" t="s">
        <v>78</v>
      </c>
    </row>
    <row r="6" spans="1:8">
      <c r="A6" s="311"/>
      <c r="B6" s="306"/>
      <c r="C6" s="310"/>
      <c r="D6" s="309"/>
      <c r="E6" s="225"/>
      <c r="F6" s="322"/>
      <c r="G6" s="328"/>
      <c r="H6" s="490" t="e">
        <f>G6*'Hourly Rate Calculation'!R$71</f>
        <v>#DIV/0!</v>
      </c>
    </row>
    <row r="7" spans="1:8">
      <c r="A7" s="311"/>
      <c r="B7" s="306"/>
      <c r="C7" s="310"/>
      <c r="D7" s="309"/>
      <c r="E7" s="225"/>
      <c r="F7" s="323"/>
      <c r="G7" s="229"/>
      <c r="H7" s="490" t="e">
        <f>G7*'Hourly Rate Calculation'!R$71</f>
        <v>#DIV/0!</v>
      </c>
    </row>
    <row r="8" spans="1:8">
      <c r="A8" s="311"/>
      <c r="B8" s="307"/>
      <c r="C8" s="310"/>
      <c r="D8" s="309"/>
      <c r="E8" s="225"/>
      <c r="F8" s="323"/>
      <c r="G8" s="229"/>
      <c r="H8" s="490" t="e">
        <f>G8*'Hourly Rate Calculation'!R$71</f>
        <v>#DIV/0!</v>
      </c>
    </row>
    <row r="9" spans="1:8">
      <c r="A9" s="311"/>
      <c r="B9" s="308"/>
      <c r="C9" s="310"/>
      <c r="D9" s="309"/>
      <c r="E9" s="225"/>
      <c r="F9" s="323"/>
      <c r="G9" s="229"/>
      <c r="H9" s="490" t="e">
        <f>G9*'Hourly Rate Calculation'!R$71</f>
        <v>#DIV/0!</v>
      </c>
    </row>
    <row r="10" spans="1:8">
      <c r="A10" s="311"/>
      <c r="B10" s="308"/>
      <c r="C10" s="310"/>
      <c r="D10" s="309"/>
      <c r="E10" s="225"/>
      <c r="F10" s="323"/>
      <c r="G10" s="229"/>
      <c r="H10" s="490" t="e">
        <f>G10*'Hourly Rate Calculation'!R$71</f>
        <v>#DIV/0!</v>
      </c>
    </row>
    <row r="11" spans="1:8">
      <c r="A11" s="311"/>
      <c r="B11" s="308"/>
      <c r="C11" s="310"/>
      <c r="D11" s="309"/>
      <c r="E11" s="225"/>
      <c r="F11" s="323"/>
      <c r="G11" s="229"/>
      <c r="H11" s="490" t="e">
        <f>G11*'Hourly Rate Calculation'!R$71</f>
        <v>#DIV/0!</v>
      </c>
    </row>
    <row r="12" spans="1:8">
      <c r="A12" s="227"/>
      <c r="B12" s="308"/>
      <c r="C12" s="313"/>
      <c r="D12" s="309"/>
      <c r="E12" s="228"/>
      <c r="F12" s="323"/>
      <c r="G12" s="229"/>
      <c r="H12" s="490" t="e">
        <f>G12*'Hourly Rate Calculation'!R$71</f>
        <v>#DIV/0!</v>
      </c>
    </row>
    <row r="13" spans="1:8">
      <c r="A13" s="227"/>
      <c r="B13" s="308"/>
      <c r="C13" s="313"/>
      <c r="D13" s="309"/>
      <c r="E13" s="228"/>
      <c r="F13" s="323"/>
      <c r="G13" s="229"/>
      <c r="H13" s="490" t="e">
        <f>G13*'Hourly Rate Calculation'!R$71</f>
        <v>#DIV/0!</v>
      </c>
    </row>
    <row r="14" spans="1:8">
      <c r="A14" s="227"/>
      <c r="B14" s="308"/>
      <c r="C14" s="312"/>
      <c r="D14" s="311"/>
      <c r="E14" s="314"/>
      <c r="F14" s="323"/>
      <c r="G14" s="229"/>
      <c r="H14" s="490" t="e">
        <f>G14*'Hourly Rate Calculation'!R$71</f>
        <v>#DIV/0!</v>
      </c>
    </row>
    <row r="15" spans="1:8">
      <c r="A15" s="227"/>
      <c r="B15" s="308"/>
      <c r="C15" s="313"/>
      <c r="D15" s="309"/>
      <c r="E15" s="228"/>
      <c r="F15" s="324"/>
      <c r="G15" s="230"/>
      <c r="H15" s="490" t="e">
        <f>G15*'Hourly Rate Calculation'!R$71</f>
        <v>#DIV/0!</v>
      </c>
    </row>
    <row r="16" spans="1:8">
      <c r="A16" s="227"/>
      <c r="B16" s="308"/>
      <c r="C16" s="315"/>
      <c r="D16" s="309"/>
      <c r="E16" s="228"/>
      <c r="F16" s="324"/>
      <c r="G16" s="230"/>
      <c r="H16" s="490" t="e">
        <f>G16*'Hourly Rate Calculation'!R$71</f>
        <v>#DIV/0!</v>
      </c>
    </row>
    <row r="17" spans="1:8">
      <c r="A17" s="227"/>
      <c r="B17" s="308"/>
      <c r="C17" s="313"/>
      <c r="D17" s="309"/>
      <c r="E17" s="228"/>
      <c r="F17" s="323"/>
      <c r="G17" s="231"/>
      <c r="H17" s="490" t="e">
        <f>G17*'Hourly Rate Calculation'!R$71</f>
        <v>#DIV/0!</v>
      </c>
    </row>
    <row r="18" spans="1:8">
      <c r="A18" s="227"/>
      <c r="B18" s="308"/>
      <c r="C18" s="313"/>
      <c r="D18" s="309"/>
      <c r="E18" s="228"/>
      <c r="F18" s="323"/>
      <c r="G18" s="231"/>
      <c r="H18" s="490" t="e">
        <f>G18*'Hourly Rate Calculation'!R$71</f>
        <v>#DIV/0!</v>
      </c>
    </row>
    <row r="19" spans="1:8">
      <c r="A19" s="316"/>
      <c r="B19" s="308"/>
      <c r="C19" s="313"/>
      <c r="D19" s="309"/>
      <c r="E19" s="232"/>
      <c r="F19" s="323"/>
      <c r="G19" s="233"/>
      <c r="H19" s="490" t="e">
        <f>G19*'Hourly Rate Calculation'!R$71</f>
        <v>#DIV/0!</v>
      </c>
    </row>
    <row r="20" spans="1:8">
      <c r="A20" s="317"/>
      <c r="B20" s="308"/>
      <c r="C20" s="313"/>
      <c r="D20" s="226"/>
      <c r="E20" s="305"/>
      <c r="F20" s="325"/>
      <c r="G20" s="233"/>
      <c r="H20" s="490" t="e">
        <f>G20*'Hourly Rate Calculation'!R$71</f>
        <v>#DIV/0!</v>
      </c>
    </row>
    <row r="21" spans="1:8">
      <c r="A21" s="227"/>
      <c r="B21" s="307"/>
      <c r="C21" s="310"/>
      <c r="D21" s="226"/>
      <c r="E21" s="234"/>
      <c r="F21" s="326"/>
      <c r="G21" s="235"/>
      <c r="H21" s="490" t="e">
        <f>G21*'Hourly Rate Calculation'!R$71</f>
        <v>#DIV/0!</v>
      </c>
    </row>
    <row r="22" spans="1:8">
      <c r="A22" s="227"/>
      <c r="B22" s="307"/>
      <c r="C22" s="310"/>
      <c r="D22" s="226"/>
      <c r="E22" s="234"/>
      <c r="F22" s="323"/>
      <c r="G22" s="236"/>
      <c r="H22" s="490" t="e">
        <f>G22*'Hourly Rate Calculation'!R$71</f>
        <v>#DIV/0!</v>
      </c>
    </row>
    <row r="23" spans="1:8">
      <c r="A23" s="227"/>
      <c r="B23" s="307"/>
      <c r="C23" s="310"/>
      <c r="D23" s="309"/>
      <c r="E23" s="234"/>
      <c r="F23" s="323"/>
      <c r="G23" s="236"/>
      <c r="H23" s="490" t="e">
        <f>G23*'Hourly Rate Calculation'!R$71</f>
        <v>#DIV/0!</v>
      </c>
    </row>
    <row r="24" spans="1:8">
      <c r="A24" s="318"/>
      <c r="B24" s="308"/>
      <c r="C24" s="313"/>
      <c r="D24" s="309"/>
      <c r="E24" s="228"/>
      <c r="F24" s="323"/>
      <c r="G24" s="237"/>
      <c r="H24" s="490" t="e">
        <f>G24*'Hourly Rate Calculation'!R$71</f>
        <v>#DIV/0!</v>
      </c>
    </row>
    <row r="25" spans="1:8">
      <c r="A25" s="227"/>
      <c r="B25" s="308"/>
      <c r="C25" s="313"/>
      <c r="D25" s="309"/>
      <c r="E25" s="228"/>
      <c r="F25" s="324"/>
      <c r="G25" s="237"/>
      <c r="H25" s="490" t="e">
        <f>G25*'Hourly Rate Calculation'!R$71</f>
        <v>#DIV/0!</v>
      </c>
    </row>
    <row r="26" spans="1:8">
      <c r="A26" s="227"/>
      <c r="B26" s="308"/>
      <c r="C26" s="313"/>
      <c r="D26" s="309"/>
      <c r="E26" s="228"/>
      <c r="F26" s="324"/>
      <c r="G26" s="237"/>
      <c r="H26" s="490" t="e">
        <f>G26*'Hourly Rate Calculation'!R$71</f>
        <v>#DIV/0!</v>
      </c>
    </row>
    <row r="27" spans="1:8">
      <c r="A27" s="227"/>
      <c r="B27" s="308"/>
      <c r="C27" s="313"/>
      <c r="D27" s="309"/>
      <c r="E27" s="234"/>
      <c r="F27" s="323"/>
      <c r="G27" s="237"/>
      <c r="H27" s="490" t="e">
        <f>G27*'Hourly Rate Calculation'!R$71</f>
        <v>#DIV/0!</v>
      </c>
    </row>
    <row r="28" spans="1:8">
      <c r="A28" s="227"/>
      <c r="B28" s="308"/>
      <c r="C28" s="313"/>
      <c r="D28" s="309"/>
      <c r="E28" s="228"/>
      <c r="F28" s="323"/>
      <c r="G28" s="238"/>
      <c r="H28" s="490" t="e">
        <f>G28*'Hourly Rate Calculation'!R$71</f>
        <v>#DIV/0!</v>
      </c>
    </row>
    <row r="29" spans="1:8">
      <c r="A29" s="227"/>
      <c r="B29" s="308"/>
      <c r="C29" s="313"/>
      <c r="D29" s="309"/>
      <c r="E29" s="228"/>
      <c r="F29" s="325"/>
      <c r="G29" s="231"/>
      <c r="H29" s="490" t="e">
        <f>G29*'Hourly Rate Calculation'!R$71</f>
        <v>#DIV/0!</v>
      </c>
    </row>
    <row r="30" spans="1:8">
      <c r="A30" s="227"/>
      <c r="B30" s="308"/>
      <c r="C30" s="313"/>
      <c r="D30" s="309"/>
      <c r="E30" s="234"/>
      <c r="F30" s="325"/>
      <c r="G30" s="231"/>
      <c r="H30" s="490" t="e">
        <f>G30*'Hourly Rate Calculation'!R$71</f>
        <v>#DIV/0!</v>
      </c>
    </row>
    <row r="31" spans="1:8">
      <c r="A31" s="227"/>
      <c r="B31" s="308"/>
      <c r="C31" s="313"/>
      <c r="D31" s="309"/>
      <c r="E31" s="234"/>
      <c r="F31" s="325"/>
      <c r="G31" s="231"/>
      <c r="H31" s="490" t="e">
        <f>G31*'Hourly Rate Calculation'!R$71</f>
        <v>#DIV/0!</v>
      </c>
    </row>
    <row r="32" spans="1:8">
      <c r="A32" s="227"/>
      <c r="B32" s="308"/>
      <c r="C32" s="313"/>
      <c r="D32" s="309"/>
      <c r="E32" s="234"/>
      <c r="F32" s="325"/>
      <c r="G32" s="231"/>
      <c r="H32" s="490" t="e">
        <f>G32*'Hourly Rate Calculation'!R$71</f>
        <v>#DIV/0!</v>
      </c>
    </row>
    <row r="33" spans="1:8">
      <c r="A33" s="227"/>
      <c r="B33" s="308"/>
      <c r="C33" s="313"/>
      <c r="D33" s="309"/>
      <c r="E33" s="228"/>
      <c r="F33" s="325"/>
      <c r="G33" s="231"/>
      <c r="H33" s="490" t="e">
        <f>G33*'Hourly Rate Calculation'!R$71</f>
        <v>#DIV/0!</v>
      </c>
    </row>
    <row r="34" spans="1:8">
      <c r="A34" s="227"/>
      <c r="B34" s="308"/>
      <c r="C34" s="313"/>
      <c r="D34" s="226"/>
      <c r="E34" s="228"/>
      <c r="F34" s="325"/>
      <c r="G34" s="231"/>
      <c r="H34" s="490" t="e">
        <f>G34*'Hourly Rate Calculation'!R$71</f>
        <v>#DIV/0!</v>
      </c>
    </row>
    <row r="35" spans="1:8">
      <c r="A35" s="227"/>
      <c r="B35" s="308"/>
      <c r="C35" s="313"/>
      <c r="D35" s="309"/>
      <c r="E35" s="228"/>
      <c r="F35" s="325"/>
      <c r="G35" s="231"/>
      <c r="H35" s="490" t="e">
        <f>G35*'Hourly Rate Calculation'!R$71</f>
        <v>#DIV/0!</v>
      </c>
    </row>
    <row r="36" spans="1:8">
      <c r="A36" s="227"/>
      <c r="B36" s="308"/>
      <c r="C36" s="313"/>
      <c r="D36" s="309"/>
      <c r="E36" s="228"/>
      <c r="F36" s="325"/>
      <c r="G36" s="231"/>
      <c r="H36" s="490" t="e">
        <f>G36*'Hourly Rate Calculation'!R$71</f>
        <v>#DIV/0!</v>
      </c>
    </row>
    <row r="37" spans="1:8">
      <c r="A37" s="227"/>
      <c r="B37" s="308"/>
      <c r="C37" s="313"/>
      <c r="D37" s="309"/>
      <c r="E37" s="228"/>
      <c r="F37" s="325"/>
      <c r="G37" s="231"/>
      <c r="H37" s="490" t="e">
        <f>G37*'Hourly Rate Calculation'!R$71</f>
        <v>#DIV/0!</v>
      </c>
    </row>
    <row r="38" spans="1:8">
      <c r="A38" s="227"/>
      <c r="B38" s="307"/>
      <c r="C38" s="310"/>
      <c r="D38" s="309"/>
      <c r="E38" s="228"/>
      <c r="F38" s="325"/>
      <c r="G38" s="231"/>
      <c r="H38" s="490" t="e">
        <f>G38*'Hourly Rate Calculation'!R$71</f>
        <v>#DIV/0!</v>
      </c>
    </row>
    <row r="39" spans="1:8">
      <c r="A39" s="227"/>
      <c r="B39" s="307"/>
      <c r="C39" s="310"/>
      <c r="D39" s="309"/>
      <c r="E39" s="228"/>
      <c r="F39" s="325"/>
      <c r="G39" s="231"/>
      <c r="H39" s="490" t="e">
        <f>G39*'Hourly Rate Calculation'!R$71</f>
        <v>#DIV/0!</v>
      </c>
    </row>
    <row r="40" spans="1:8">
      <c r="A40" s="227"/>
      <c r="B40" s="308"/>
      <c r="C40" s="313"/>
      <c r="D40" s="309"/>
      <c r="E40" s="228"/>
      <c r="F40" s="325"/>
      <c r="G40" s="231"/>
      <c r="H40" s="490" t="e">
        <f>G40*'Hourly Rate Calculation'!R$71</f>
        <v>#DIV/0!</v>
      </c>
    </row>
    <row r="41" spans="1:8">
      <c r="A41" s="227"/>
      <c r="B41" s="304"/>
      <c r="C41" s="320"/>
      <c r="D41" s="309"/>
      <c r="E41" s="228"/>
      <c r="F41" s="325"/>
      <c r="G41" s="231"/>
      <c r="H41" s="490" t="e">
        <f>G41*'Hourly Rate Calculation'!R$71</f>
        <v>#DIV/0!</v>
      </c>
    </row>
    <row r="42" spans="1:8">
      <c r="A42" s="227"/>
      <c r="B42" s="308"/>
      <c r="C42" s="313"/>
      <c r="D42" s="309"/>
      <c r="E42" s="228"/>
      <c r="F42" s="325"/>
      <c r="G42" s="231"/>
      <c r="H42" s="490" t="e">
        <f>G42*'Hourly Rate Calculation'!R$71</f>
        <v>#DIV/0!</v>
      </c>
    </row>
    <row r="43" spans="1:8">
      <c r="A43" s="227"/>
      <c r="B43" s="308"/>
      <c r="C43" s="313"/>
      <c r="D43" s="309"/>
      <c r="E43" s="228"/>
      <c r="F43" s="325"/>
      <c r="G43" s="231"/>
      <c r="H43" s="490" t="e">
        <f>G43*'Hourly Rate Calculation'!R$71</f>
        <v>#DIV/0!</v>
      </c>
    </row>
    <row r="44" spans="1:8">
      <c r="A44" s="227"/>
      <c r="B44" s="308"/>
      <c r="C44" s="313"/>
      <c r="D44" s="309"/>
      <c r="E44" s="228"/>
      <c r="F44" s="325"/>
      <c r="G44" s="231"/>
      <c r="H44" s="490" t="e">
        <f>G44*'Hourly Rate Calculation'!R$71</f>
        <v>#DIV/0!</v>
      </c>
    </row>
    <row r="45" spans="1:8">
      <c r="A45" s="227"/>
      <c r="B45" s="304"/>
      <c r="C45" s="313"/>
      <c r="D45" s="309"/>
      <c r="E45" s="228"/>
      <c r="F45" s="325"/>
      <c r="G45" s="231"/>
      <c r="H45" s="490" t="e">
        <f>G45*'Hourly Rate Calculation'!R$71</f>
        <v>#DIV/0!</v>
      </c>
    </row>
    <row r="46" spans="1:8">
      <c r="A46" s="227"/>
      <c r="B46" s="308"/>
      <c r="C46" s="313"/>
      <c r="D46" s="309"/>
      <c r="E46" s="228"/>
      <c r="F46" s="325"/>
      <c r="G46" s="231"/>
      <c r="H46" s="490" t="e">
        <f>G46*'Hourly Rate Calculation'!R$71</f>
        <v>#DIV/0!</v>
      </c>
    </row>
    <row r="47" spans="1:8">
      <c r="A47" s="227"/>
      <c r="B47" s="308"/>
      <c r="C47" s="313"/>
      <c r="D47" s="309"/>
      <c r="E47" s="228"/>
      <c r="F47" s="325"/>
      <c r="G47" s="231"/>
      <c r="H47" s="490" t="e">
        <f>G47*'Hourly Rate Calculation'!R$71</f>
        <v>#DIV/0!</v>
      </c>
    </row>
    <row r="48" spans="1:8">
      <c r="A48" s="227"/>
      <c r="B48" s="308"/>
      <c r="C48" s="313"/>
      <c r="D48" s="309"/>
      <c r="E48" s="228"/>
      <c r="F48" s="325"/>
      <c r="G48" s="231"/>
      <c r="H48" s="490" t="e">
        <f>G48*'Hourly Rate Calculation'!R$71</f>
        <v>#DIV/0!</v>
      </c>
    </row>
    <row r="49" spans="1:8">
      <c r="A49" s="227"/>
      <c r="B49" s="308"/>
      <c r="C49" s="313"/>
      <c r="D49" s="309"/>
      <c r="E49" s="228"/>
      <c r="F49" s="325"/>
      <c r="G49" s="231"/>
      <c r="H49" s="490" t="e">
        <f>G49*'Hourly Rate Calculation'!R$71</f>
        <v>#DIV/0!</v>
      </c>
    </row>
    <row r="50" spans="1:8">
      <c r="A50" s="227"/>
      <c r="B50" s="308"/>
      <c r="C50" s="313"/>
      <c r="D50" s="309"/>
      <c r="E50" s="228"/>
      <c r="F50" s="325"/>
      <c r="G50" s="231"/>
      <c r="H50" s="490" t="e">
        <f>G50*'Hourly Rate Calculation'!R$71</f>
        <v>#DIV/0!</v>
      </c>
    </row>
    <row r="51" spans="1:8">
      <c r="A51" s="227"/>
      <c r="B51" s="308"/>
      <c r="C51" s="313"/>
      <c r="D51" s="309"/>
      <c r="E51" s="228"/>
      <c r="F51" s="325"/>
      <c r="G51" s="231"/>
      <c r="H51" s="490" t="e">
        <f>G51*'Hourly Rate Calculation'!R$71</f>
        <v>#DIV/0!</v>
      </c>
    </row>
    <row r="52" spans="1:8">
      <c r="A52" s="227"/>
      <c r="B52" s="308"/>
      <c r="C52" s="313"/>
      <c r="D52" s="309"/>
      <c r="E52" s="228"/>
      <c r="F52" s="325"/>
      <c r="G52" s="231"/>
      <c r="H52" s="490" t="e">
        <f>G52*'Hourly Rate Calculation'!R$71</f>
        <v>#DIV/0!</v>
      </c>
    </row>
    <row r="53" spans="1:8">
      <c r="A53" s="227"/>
      <c r="B53" s="308"/>
      <c r="C53" s="313"/>
      <c r="D53" s="309"/>
      <c r="E53" s="228"/>
      <c r="F53" s="325"/>
      <c r="G53" s="231"/>
      <c r="H53" s="490" t="e">
        <f>G53*'Hourly Rate Calculation'!R$71</f>
        <v>#DIV/0!</v>
      </c>
    </row>
    <row r="54" spans="1:8">
      <c r="A54" s="227"/>
      <c r="B54" s="308"/>
      <c r="C54" s="313"/>
      <c r="D54" s="309"/>
      <c r="E54" s="228"/>
      <c r="F54" s="325"/>
      <c r="G54" s="231"/>
      <c r="H54" s="490" t="e">
        <f>G54*'Hourly Rate Calculation'!R$71</f>
        <v>#DIV/0!</v>
      </c>
    </row>
    <row r="55" spans="1:8">
      <c r="A55" s="227"/>
      <c r="B55" s="308"/>
      <c r="C55" s="313"/>
      <c r="D55" s="309"/>
      <c r="E55" s="228"/>
      <c r="F55" s="325"/>
      <c r="G55" s="231"/>
      <c r="H55" s="490" t="e">
        <f>G55*'Hourly Rate Calculation'!R$71</f>
        <v>#DIV/0!</v>
      </c>
    </row>
    <row r="56" spans="1:8">
      <c r="A56" s="227"/>
      <c r="B56" s="308"/>
      <c r="C56" s="313"/>
      <c r="D56" s="309"/>
      <c r="E56" s="228"/>
      <c r="F56" s="325"/>
      <c r="G56" s="231"/>
      <c r="H56" s="490" t="e">
        <f>G56*'Hourly Rate Calculation'!R$71</f>
        <v>#DIV/0!</v>
      </c>
    </row>
    <row r="57" spans="1:8">
      <c r="A57" s="227"/>
      <c r="B57" s="308"/>
      <c r="C57" s="313"/>
      <c r="D57" s="309"/>
      <c r="E57" s="228"/>
      <c r="F57" s="325"/>
      <c r="G57" s="231"/>
      <c r="H57" s="490" t="e">
        <f>G57*'Hourly Rate Calculation'!R$71</f>
        <v>#DIV/0!</v>
      </c>
    </row>
    <row r="58" spans="1:8">
      <c r="A58" s="227"/>
      <c r="B58" s="308"/>
      <c r="C58" s="313"/>
      <c r="D58" s="309"/>
      <c r="E58" s="228"/>
      <c r="F58" s="325"/>
      <c r="G58" s="231"/>
      <c r="H58" s="490" t="e">
        <f>G58*'Hourly Rate Calculation'!R$71</f>
        <v>#DIV/0!</v>
      </c>
    </row>
    <row r="59" spans="1:8">
      <c r="A59" s="227"/>
      <c r="B59" s="308"/>
      <c r="C59" s="313"/>
      <c r="D59" s="309"/>
      <c r="E59" s="228"/>
      <c r="F59" s="325"/>
      <c r="G59" s="231"/>
      <c r="H59" s="490" t="e">
        <f>G59*'Hourly Rate Calculation'!R$71</f>
        <v>#DIV/0!</v>
      </c>
    </row>
    <row r="60" spans="1:8">
      <c r="A60" s="227"/>
      <c r="B60" s="308"/>
      <c r="C60" s="313"/>
      <c r="D60" s="309"/>
      <c r="E60" s="228"/>
      <c r="F60" s="325"/>
      <c r="G60" s="231"/>
      <c r="H60" s="490" t="e">
        <f>G60*'Hourly Rate Calculation'!R$71</f>
        <v>#DIV/0!</v>
      </c>
    </row>
    <row r="61" spans="1:8">
      <c r="A61" s="227"/>
      <c r="B61" s="308"/>
      <c r="C61" s="313"/>
      <c r="D61" s="309"/>
      <c r="E61" s="228"/>
      <c r="F61" s="325"/>
      <c r="G61" s="231"/>
      <c r="H61" s="490" t="e">
        <f>G61*'Hourly Rate Calculation'!R$71</f>
        <v>#DIV/0!</v>
      </c>
    </row>
    <row r="62" spans="1:8">
      <c r="A62" s="227"/>
      <c r="B62" s="308"/>
      <c r="C62" s="313"/>
      <c r="D62" s="309"/>
      <c r="E62" s="228"/>
      <c r="F62" s="325"/>
      <c r="G62" s="231"/>
      <c r="H62" s="490" t="e">
        <f>G62*'Hourly Rate Calculation'!R$71</f>
        <v>#DIV/0!</v>
      </c>
    </row>
    <row r="63" spans="1:8">
      <c r="A63" s="227"/>
      <c r="B63" s="308"/>
      <c r="C63" s="313"/>
      <c r="D63" s="309"/>
      <c r="E63" s="228"/>
      <c r="F63" s="325"/>
      <c r="G63" s="231"/>
      <c r="H63" s="490" t="e">
        <f>G63*'Hourly Rate Calculation'!R$71</f>
        <v>#DIV/0!</v>
      </c>
    </row>
    <row r="64" spans="1:8">
      <c r="A64" s="227"/>
      <c r="B64" s="308"/>
      <c r="C64" s="310"/>
      <c r="D64" s="309"/>
      <c r="E64" s="228"/>
      <c r="F64" s="325"/>
      <c r="G64" s="231"/>
      <c r="H64" s="490" t="e">
        <f>G64*'Hourly Rate Calculation'!R$71</f>
        <v>#DIV/0!</v>
      </c>
    </row>
    <row r="65" spans="1:8">
      <c r="A65" s="227"/>
      <c r="B65" s="308"/>
      <c r="C65" s="310"/>
      <c r="D65" s="309"/>
      <c r="E65" s="228"/>
      <c r="F65" s="325"/>
      <c r="G65" s="231"/>
      <c r="H65" s="490" t="e">
        <f>G65*'Hourly Rate Calculation'!R$71</f>
        <v>#DIV/0!</v>
      </c>
    </row>
    <row r="66" spans="1:8">
      <c r="A66" s="227"/>
      <c r="B66" s="308"/>
      <c r="C66" s="310"/>
      <c r="D66" s="309"/>
      <c r="E66" s="228"/>
      <c r="F66" s="325"/>
      <c r="G66" s="231"/>
      <c r="H66" s="490" t="e">
        <f>G66*'Hourly Rate Calculation'!R$71</f>
        <v>#DIV/0!</v>
      </c>
    </row>
    <row r="67" spans="1:8">
      <c r="A67" s="227"/>
      <c r="B67" s="308"/>
      <c r="C67" s="313"/>
      <c r="D67" s="309"/>
      <c r="E67" s="228"/>
      <c r="F67" s="325"/>
      <c r="G67" s="231"/>
      <c r="H67" s="490" t="e">
        <f>G67*'Hourly Rate Calculation'!R$71</f>
        <v>#DIV/0!</v>
      </c>
    </row>
    <row r="68" spans="1:8">
      <c r="A68" s="227"/>
      <c r="B68" s="308"/>
      <c r="C68" s="313"/>
      <c r="D68" s="309"/>
      <c r="E68" s="228"/>
      <c r="F68" s="325"/>
      <c r="G68" s="231"/>
      <c r="H68" s="490" t="e">
        <f>G68*'Hourly Rate Calculation'!R$71</f>
        <v>#DIV/0!</v>
      </c>
    </row>
    <row r="69" spans="1:8">
      <c r="A69" s="227"/>
      <c r="B69" s="308"/>
      <c r="C69" s="313"/>
      <c r="D69" s="309"/>
      <c r="E69" s="228"/>
      <c r="F69" s="325"/>
      <c r="G69" s="231"/>
      <c r="H69" s="490" t="e">
        <f>G69*'Hourly Rate Calculation'!R$71</f>
        <v>#DIV/0!</v>
      </c>
    </row>
    <row r="70" spans="1:8">
      <c r="A70" s="227"/>
      <c r="B70" s="304"/>
      <c r="C70" s="320"/>
      <c r="D70" s="309"/>
      <c r="E70" s="228"/>
      <c r="F70" s="325"/>
      <c r="G70" s="231"/>
      <c r="H70" s="490" t="e">
        <f>G70*'Hourly Rate Calculation'!R$71</f>
        <v>#DIV/0!</v>
      </c>
    </row>
    <row r="71" spans="1:8">
      <c r="A71" s="227"/>
      <c r="B71" s="308"/>
      <c r="C71" s="313"/>
      <c r="D71" s="309"/>
      <c r="E71" s="228"/>
      <c r="F71" s="325"/>
      <c r="G71" s="231"/>
      <c r="H71" s="490" t="e">
        <f>G71*'Hourly Rate Calculation'!R$71</f>
        <v>#DIV/0!</v>
      </c>
    </row>
    <row r="72" spans="1:8">
      <c r="A72" s="227"/>
      <c r="B72" s="308"/>
      <c r="C72" s="313"/>
      <c r="D72" s="309"/>
      <c r="E72" s="228"/>
      <c r="F72" s="325"/>
      <c r="G72" s="231"/>
      <c r="H72" s="490" t="e">
        <f>G72*'Hourly Rate Calculation'!R$71</f>
        <v>#DIV/0!</v>
      </c>
    </row>
    <row r="73" spans="1:8">
      <c r="A73" s="227"/>
      <c r="B73" s="308"/>
      <c r="C73" s="313"/>
      <c r="D73" s="309"/>
      <c r="E73" s="228"/>
      <c r="F73" s="325"/>
      <c r="G73" s="231"/>
      <c r="H73" s="490" t="e">
        <f>G73*'Hourly Rate Calculation'!R$71</f>
        <v>#DIV/0!</v>
      </c>
    </row>
    <row r="74" spans="1:8">
      <c r="A74" s="227"/>
      <c r="B74" s="308"/>
      <c r="C74" s="313"/>
      <c r="D74" s="309"/>
      <c r="E74" s="228"/>
      <c r="F74" s="325"/>
      <c r="G74" s="231"/>
      <c r="H74" s="490" t="e">
        <f>G74*'Hourly Rate Calculation'!R$71</f>
        <v>#DIV/0!</v>
      </c>
    </row>
    <row r="75" spans="1:8">
      <c r="A75" s="227"/>
      <c r="B75" s="308"/>
      <c r="C75" s="313"/>
      <c r="D75" s="309"/>
      <c r="E75" s="228"/>
      <c r="F75" s="325"/>
      <c r="G75" s="231"/>
      <c r="H75" s="490" t="e">
        <f>G75*'Hourly Rate Calculation'!R$71</f>
        <v>#DIV/0!</v>
      </c>
    </row>
    <row r="76" spans="1:8">
      <c r="A76" s="227"/>
      <c r="B76" s="308"/>
      <c r="C76" s="313"/>
      <c r="D76" s="309"/>
      <c r="E76" s="228"/>
      <c r="F76" s="325"/>
      <c r="G76" s="231"/>
      <c r="H76" s="490" t="e">
        <f>G76*'Hourly Rate Calculation'!R$71</f>
        <v>#DIV/0!</v>
      </c>
    </row>
    <row r="77" spans="1:8">
      <c r="A77" s="321"/>
      <c r="B77" s="308"/>
      <c r="C77" s="313"/>
      <c r="D77" s="309"/>
      <c r="E77" s="228"/>
      <c r="F77" s="325"/>
      <c r="G77" s="231"/>
      <c r="H77" s="490" t="e">
        <f>G77*'Hourly Rate Calculation'!R$71</f>
        <v>#DIV/0!</v>
      </c>
    </row>
    <row r="78" spans="1:8">
      <c r="A78" s="227"/>
      <c r="B78" s="308"/>
      <c r="C78" s="313"/>
      <c r="D78" s="309"/>
      <c r="E78" s="228"/>
      <c r="F78" s="325"/>
      <c r="G78" s="231"/>
      <c r="H78" s="490" t="e">
        <f>G78*'Hourly Rate Calculation'!R$71</f>
        <v>#DIV/0!</v>
      </c>
    </row>
    <row r="79" spans="1:8">
      <c r="A79" s="227"/>
      <c r="B79" s="308"/>
      <c r="C79" s="313"/>
      <c r="D79" s="309"/>
      <c r="E79" s="228"/>
      <c r="F79" s="325"/>
      <c r="G79" s="231"/>
      <c r="H79" s="490" t="e">
        <f>G79*'Hourly Rate Calculation'!R$71</f>
        <v>#DIV/0!</v>
      </c>
    </row>
    <row r="80" spans="1:8">
      <c r="A80" s="227"/>
      <c r="B80" s="308"/>
      <c r="C80" s="313"/>
      <c r="D80" s="309"/>
      <c r="E80" s="228"/>
      <c r="F80" s="325"/>
      <c r="G80" s="231"/>
      <c r="H80" s="490" t="e">
        <f>G80*'Hourly Rate Calculation'!R$71</f>
        <v>#DIV/0!</v>
      </c>
    </row>
    <row r="81" spans="1:8">
      <c r="A81" s="227"/>
      <c r="B81" s="308"/>
      <c r="C81" s="313"/>
      <c r="D81" s="309"/>
      <c r="E81" s="228"/>
      <c r="F81" s="325"/>
      <c r="G81" s="231"/>
      <c r="H81" s="490" t="e">
        <f>G81*'Hourly Rate Calculation'!R$71</f>
        <v>#DIV/0!</v>
      </c>
    </row>
    <row r="82" spans="1:8">
      <c r="A82" s="227"/>
      <c r="B82" s="308"/>
      <c r="C82" s="319"/>
      <c r="D82" s="309"/>
      <c r="E82" s="228"/>
      <c r="F82" s="325"/>
      <c r="G82" s="231"/>
      <c r="H82" s="490" t="e">
        <f>G82*'Hourly Rate Calculation'!R$71</f>
        <v>#DIV/0!</v>
      </c>
    </row>
    <row r="83" spans="1:8">
      <c r="A83" s="227"/>
      <c r="B83" s="308"/>
      <c r="C83" s="319"/>
      <c r="D83" s="309"/>
      <c r="E83" s="228"/>
      <c r="F83" s="325"/>
      <c r="G83" s="231"/>
      <c r="H83" s="490" t="e">
        <f>G83*'Hourly Rate Calculation'!R$71</f>
        <v>#DIV/0!</v>
      </c>
    </row>
    <row r="84" spans="1:8" ht="15.6">
      <c r="A84" s="151" t="s">
        <v>79</v>
      </c>
      <c r="B84" s="148"/>
      <c r="C84" s="148"/>
      <c r="D84" s="148"/>
      <c r="E84" s="148"/>
      <c r="F84" s="327"/>
      <c r="G84" s="152">
        <f>SUM(G6:G83)</f>
        <v>0</v>
      </c>
      <c r="H84" s="329"/>
    </row>
    <row r="85" spans="1:8" ht="17.25" customHeight="1">
      <c r="A85" s="150"/>
      <c r="B85" s="109"/>
      <c r="C85" s="149"/>
      <c r="D85" s="109"/>
      <c r="E85" s="109"/>
      <c r="F85" s="109"/>
      <c r="G85" s="109"/>
      <c r="H85" s="145"/>
    </row>
    <row r="86" spans="1:8">
      <c r="A86" s="182" t="s">
        <v>70</v>
      </c>
    </row>
  </sheetData>
  <mergeCells count="7">
    <mergeCell ref="E4:E5"/>
    <mergeCell ref="G4:H4"/>
    <mergeCell ref="F4:F5"/>
    <mergeCell ref="A4:A5"/>
    <mergeCell ref="B4:B5"/>
    <mergeCell ref="C4:C5"/>
    <mergeCell ref="D4:D5"/>
  </mergeCells>
  <phoneticPr fontId="14" type="noConversion"/>
  <pageMargins left="0.47" right="0.49" top="0.63" bottom="0.78" header="0.5" footer="0.5"/>
  <pageSetup scale="60" orientation="portrait" r:id="rId1"/>
  <headerFooter alignWithMargins="0">
    <oddFooter>&amp;L&amp;D&amp;RPAGE 4 OF 6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AJ42"/>
  <sheetViews>
    <sheetView showGridLines="0" topLeftCell="A13" workbookViewId="0">
      <selection activeCell="J31" sqref="J31"/>
    </sheetView>
  </sheetViews>
  <sheetFormatPr defaultColWidth="10.6640625" defaultRowHeight="11.4"/>
  <cols>
    <col min="1" max="3" width="4.6640625" style="2" customWidth="1"/>
    <col min="4" max="4" width="7.6640625" style="2" customWidth="1"/>
    <col min="5" max="5" width="10.33203125" style="2" customWidth="1"/>
    <col min="6" max="6" width="23" style="2" customWidth="1"/>
    <col min="7" max="7" width="3.109375" style="2" customWidth="1"/>
    <col min="8" max="8" width="9.88671875" style="2" customWidth="1"/>
    <col min="9" max="9" width="9.5546875" style="2" customWidth="1"/>
    <col min="10" max="10" width="9.33203125" style="2" customWidth="1"/>
    <col min="11" max="11" width="3.109375" style="2" customWidth="1"/>
    <col min="12" max="26" width="10.6640625" style="2"/>
    <col min="27" max="27" width="83.5546875" style="2" customWidth="1"/>
    <col min="28" max="16384" width="10.6640625" style="2"/>
  </cols>
  <sheetData>
    <row r="1" spans="1:16" ht="25.5" customHeight="1">
      <c r="A1" s="504" t="s">
        <v>57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</row>
    <row r="2" spans="1:16" s="116" customFormat="1" ht="20.100000000000001" customHeight="1">
      <c r="A2" s="506" t="s">
        <v>147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</row>
    <row r="3" spans="1:16" ht="22.8">
      <c r="A3" s="507" t="s">
        <v>60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</row>
    <row r="4" spans="1:16" ht="17.399999999999999">
      <c r="A4" s="508" t="s">
        <v>85</v>
      </c>
      <c r="B4" s="508"/>
      <c r="C4" s="508"/>
      <c r="D4" s="508"/>
      <c r="E4" s="508"/>
      <c r="F4" s="508"/>
      <c r="G4" s="508"/>
      <c r="H4" s="508"/>
      <c r="I4" s="508"/>
      <c r="J4" s="508"/>
      <c r="K4" s="185"/>
      <c r="L4" s="4"/>
      <c r="M4" s="5" t="s">
        <v>0</v>
      </c>
      <c r="N4" s="4"/>
      <c r="O4" s="4"/>
    </row>
    <row r="5" spans="1:16" ht="20.100000000000001" customHeight="1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4"/>
      <c r="M5" s="469" t="s">
        <v>155</v>
      </c>
      <c r="N5" s="4"/>
      <c r="O5" s="4"/>
    </row>
    <row r="6" spans="1:16" ht="20.100000000000001" customHeight="1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4"/>
      <c r="M6" s="4"/>
      <c r="N6" s="4"/>
      <c r="O6" s="4"/>
    </row>
    <row r="7" spans="1:16" ht="15.6">
      <c r="A7" s="187" t="s">
        <v>1</v>
      </c>
      <c r="B7" s="188"/>
      <c r="C7" s="188"/>
      <c r="D7" s="188"/>
      <c r="E7" s="188"/>
      <c r="F7" s="188"/>
      <c r="G7" s="188"/>
      <c r="H7" s="189"/>
      <c r="I7" s="188"/>
      <c r="J7" s="188"/>
      <c r="K7" s="184"/>
      <c r="L7" s="4"/>
      <c r="M7" s="4"/>
      <c r="N7" s="4"/>
      <c r="O7" s="4"/>
    </row>
    <row r="8" spans="1:16" ht="15.6">
      <c r="A8" s="187"/>
      <c r="B8" s="188"/>
      <c r="C8" s="188"/>
      <c r="D8" s="188"/>
      <c r="E8" s="188"/>
      <c r="F8" s="188"/>
      <c r="G8" s="188"/>
      <c r="H8" s="189" t="s">
        <v>2</v>
      </c>
      <c r="I8" s="188"/>
      <c r="J8" s="188"/>
      <c r="K8" s="184"/>
      <c r="L8" s="4"/>
      <c r="M8" s="4"/>
      <c r="N8" s="4"/>
      <c r="O8" s="4"/>
    </row>
    <row r="9" spans="1:16" ht="13.2">
      <c r="A9" s="190"/>
      <c r="B9" s="191"/>
      <c r="C9" s="191"/>
      <c r="D9" s="191"/>
      <c r="E9" s="191"/>
      <c r="F9" s="191"/>
      <c r="G9" s="191"/>
      <c r="H9" s="192"/>
      <c r="I9" s="191"/>
      <c r="J9" s="191"/>
      <c r="K9" s="184"/>
      <c r="L9" s="4"/>
      <c r="M9" s="4"/>
      <c r="N9" s="4"/>
      <c r="O9" s="4"/>
    </row>
    <row r="10" spans="1:16" ht="13.2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84"/>
    </row>
    <row r="11" spans="1:16" ht="13.2">
      <c r="A11" s="473" t="s">
        <v>158</v>
      </c>
      <c r="B11" s="193"/>
      <c r="C11" s="193"/>
      <c r="D11" s="193"/>
      <c r="E11" s="193"/>
      <c r="F11" s="193"/>
      <c r="G11" s="193"/>
      <c r="H11" s="195" t="s">
        <v>86</v>
      </c>
      <c r="I11" s="193"/>
      <c r="J11" s="462">
        <f>2088</f>
        <v>2088</v>
      </c>
      <c r="K11" s="184"/>
    </row>
    <row r="12" spans="1:16" ht="13.2">
      <c r="A12" s="193"/>
      <c r="B12" s="193"/>
      <c r="C12" s="193"/>
      <c r="D12" s="193"/>
      <c r="E12" s="193"/>
      <c r="F12" s="193"/>
      <c r="G12" s="193"/>
      <c r="H12" s="193"/>
      <c r="I12" s="193"/>
      <c r="J12" s="272"/>
      <c r="K12" s="184"/>
    </row>
    <row r="13" spans="1:16" ht="13.2">
      <c r="A13" s="193" t="s">
        <v>3</v>
      </c>
      <c r="B13" s="193"/>
      <c r="C13" s="193"/>
      <c r="D13" s="193"/>
      <c r="E13" s="193"/>
      <c r="F13" s="193"/>
      <c r="G13" s="193"/>
      <c r="H13" s="193"/>
      <c r="I13" s="193"/>
      <c r="J13" s="272"/>
      <c r="K13" s="184"/>
    </row>
    <row r="14" spans="1:16" ht="13.2">
      <c r="A14" s="193"/>
      <c r="B14" s="193"/>
      <c r="C14" s="193"/>
      <c r="D14" s="193"/>
      <c r="E14" s="193"/>
      <c r="F14" s="193"/>
      <c r="G14" s="193"/>
      <c r="H14" s="193"/>
      <c r="I14" s="193"/>
      <c r="J14" s="272"/>
      <c r="K14" s="184"/>
    </row>
    <row r="15" spans="1:16" ht="13.8">
      <c r="A15" s="193"/>
      <c r="B15" s="193" t="s">
        <v>4</v>
      </c>
      <c r="C15" s="193"/>
      <c r="D15" s="193"/>
      <c r="E15" s="193"/>
      <c r="F15" s="193"/>
      <c r="G15" s="193"/>
      <c r="H15" s="195" t="s">
        <v>87</v>
      </c>
      <c r="I15" s="193"/>
      <c r="J15" s="273"/>
      <c r="K15" s="197" t="s">
        <v>83</v>
      </c>
      <c r="L15" s="115"/>
      <c r="M15" s="115"/>
      <c r="N15" s="115"/>
      <c r="O15" s="115"/>
      <c r="P15" s="115"/>
    </row>
    <row r="16" spans="1:16" ht="13.8">
      <c r="A16" s="193"/>
      <c r="B16" s="193" t="s">
        <v>6</v>
      </c>
      <c r="C16" s="193"/>
      <c r="D16" s="193"/>
      <c r="E16" s="193"/>
      <c r="F16" s="193"/>
      <c r="G16" s="193"/>
      <c r="H16" s="193" t="s">
        <v>7</v>
      </c>
      <c r="I16" s="193"/>
      <c r="J16" s="274"/>
      <c r="K16" s="197" t="s">
        <v>84</v>
      </c>
      <c r="L16" s="115"/>
      <c r="M16" s="115"/>
      <c r="N16" s="115"/>
      <c r="O16" s="115"/>
      <c r="P16" s="115"/>
    </row>
    <row r="17" spans="1:16" ht="13.8">
      <c r="A17" s="193"/>
      <c r="B17" s="193" t="s">
        <v>8</v>
      </c>
      <c r="C17" s="193"/>
      <c r="D17" s="193"/>
      <c r="E17" s="198"/>
      <c r="F17" s="193"/>
      <c r="G17" s="193"/>
      <c r="H17" s="193" t="s">
        <v>5</v>
      </c>
      <c r="I17" s="193"/>
      <c r="J17" s="275"/>
      <c r="K17" s="197" t="s">
        <v>84</v>
      </c>
      <c r="L17" s="115"/>
      <c r="M17" s="115"/>
      <c r="N17" s="115"/>
      <c r="O17" s="115"/>
      <c r="P17" s="115"/>
    </row>
    <row r="18" spans="1:16" ht="13.8">
      <c r="A18" s="193"/>
      <c r="B18" s="193" t="s">
        <v>71</v>
      </c>
      <c r="C18" s="193"/>
      <c r="D18" s="193"/>
      <c r="E18" s="193"/>
      <c r="F18" s="193"/>
      <c r="G18" s="193"/>
      <c r="H18" s="193"/>
      <c r="I18" s="193"/>
      <c r="J18" s="330"/>
      <c r="K18" s="197" t="s">
        <v>84</v>
      </c>
      <c r="L18" s="115"/>
      <c r="M18" s="115"/>
      <c r="N18" s="115"/>
      <c r="O18" s="115"/>
      <c r="P18" s="115"/>
    </row>
    <row r="19" spans="1:16" ht="13.2">
      <c r="A19" s="193"/>
      <c r="B19" s="194"/>
      <c r="C19" s="193"/>
      <c r="D19" s="193"/>
      <c r="E19" s="193"/>
      <c r="F19" s="193"/>
      <c r="G19" s="193"/>
      <c r="H19" s="193"/>
      <c r="I19" s="193"/>
      <c r="J19" s="271"/>
      <c r="K19" s="199"/>
      <c r="L19" s="115"/>
      <c r="M19" s="115"/>
      <c r="N19" s="115"/>
      <c r="O19" s="115"/>
      <c r="P19" s="115"/>
    </row>
    <row r="20" spans="1:16" ht="13.2">
      <c r="A20" s="193"/>
      <c r="B20" s="193"/>
      <c r="C20" s="193"/>
      <c r="D20" s="193"/>
      <c r="E20" s="193"/>
      <c r="F20" s="193"/>
      <c r="G20" s="193"/>
      <c r="H20" s="193"/>
      <c r="I20" s="193"/>
      <c r="J20" s="196"/>
      <c r="K20" s="199"/>
      <c r="L20" s="115"/>
      <c r="M20" s="115"/>
      <c r="N20" s="115"/>
      <c r="O20" s="115"/>
      <c r="P20" s="115"/>
    </row>
    <row r="21" spans="1:16" ht="13.2">
      <c r="A21" s="193"/>
      <c r="B21" s="193"/>
      <c r="C21" s="193"/>
      <c r="D21" s="193"/>
      <c r="E21" s="193"/>
      <c r="F21" s="200" t="s">
        <v>9</v>
      </c>
      <c r="G21" s="193"/>
      <c r="H21" s="193"/>
      <c r="I21" s="193"/>
      <c r="J21" s="201">
        <f>SUM(J15:J20)</f>
        <v>0</v>
      </c>
      <c r="K21" s="199"/>
      <c r="L21" s="115"/>
      <c r="M21" s="115"/>
      <c r="N21" s="115"/>
      <c r="O21" s="115"/>
      <c r="P21" s="115"/>
    </row>
    <row r="22" spans="1:16" ht="13.2">
      <c r="A22" s="193"/>
      <c r="B22" s="193"/>
      <c r="C22" s="193"/>
      <c r="D22" s="193"/>
      <c r="E22" s="193"/>
      <c r="F22" s="193"/>
      <c r="G22" s="193"/>
      <c r="H22" s="193"/>
      <c r="I22" s="193"/>
      <c r="J22" s="196"/>
      <c r="K22" s="199"/>
      <c r="L22" s="115"/>
      <c r="M22" s="115"/>
      <c r="N22" s="115"/>
      <c r="O22" s="115"/>
      <c r="P22" s="115"/>
    </row>
    <row r="23" spans="1:16" ht="13.2">
      <c r="A23" s="195" t="s">
        <v>148</v>
      </c>
      <c r="B23" s="193"/>
      <c r="C23" s="193"/>
      <c r="D23" s="193"/>
      <c r="E23" s="193"/>
      <c r="F23" s="193"/>
      <c r="G23" s="193"/>
      <c r="H23" s="193"/>
      <c r="I23" s="193"/>
      <c r="J23" s="331"/>
      <c r="K23" s="199"/>
      <c r="L23" s="115"/>
      <c r="M23" s="115"/>
      <c r="N23" s="115"/>
      <c r="O23" s="115"/>
      <c r="P23" s="115"/>
    </row>
    <row r="24" spans="1:16" ht="13.2">
      <c r="A24" s="193"/>
      <c r="B24" s="193"/>
      <c r="C24" s="193"/>
      <c r="D24" s="193"/>
      <c r="E24" s="193"/>
      <c r="F24" s="193"/>
      <c r="G24" s="193"/>
      <c r="I24" s="193"/>
      <c r="J24" s="196"/>
      <c r="K24" s="199"/>
      <c r="L24" s="115"/>
      <c r="M24" s="115"/>
      <c r="N24" s="115"/>
      <c r="O24" s="115"/>
      <c r="P24" s="115"/>
    </row>
    <row r="25" spans="1:16" ht="13.2">
      <c r="A25" s="193"/>
      <c r="B25" s="193"/>
      <c r="C25" s="193"/>
      <c r="D25" s="193"/>
      <c r="E25" s="193"/>
      <c r="F25" s="193"/>
      <c r="G25" s="193"/>
      <c r="H25" s="193"/>
      <c r="I25" s="193"/>
      <c r="J25" s="196"/>
      <c r="K25" s="184"/>
    </row>
    <row r="26" spans="1:16" ht="13.2">
      <c r="A26" s="193"/>
      <c r="B26" s="193"/>
      <c r="C26" s="193"/>
      <c r="D26" s="193"/>
      <c r="E26" s="193"/>
      <c r="F26" s="193"/>
      <c r="G26" s="193"/>
      <c r="H26" s="193"/>
      <c r="I26" s="193"/>
      <c r="J26" s="196"/>
      <c r="K26" s="184"/>
    </row>
    <row r="27" spans="1:16" ht="13.2">
      <c r="A27" s="193"/>
      <c r="B27" s="193"/>
      <c r="C27" s="193"/>
      <c r="D27" s="193"/>
      <c r="E27" s="193"/>
      <c r="F27" s="200" t="s">
        <v>9</v>
      </c>
      <c r="G27" s="193"/>
      <c r="H27" s="193"/>
      <c r="I27" s="193"/>
      <c r="J27" s="201">
        <f>J23</f>
        <v>0</v>
      </c>
      <c r="K27" s="184"/>
    </row>
    <row r="28" spans="1:16" ht="13.2">
      <c r="A28" s="193"/>
      <c r="B28" s="193"/>
      <c r="C28" s="193"/>
      <c r="D28" s="193"/>
      <c r="E28" s="193"/>
      <c r="F28" s="193"/>
      <c r="G28" s="193"/>
      <c r="H28" s="193"/>
      <c r="I28" s="193"/>
      <c r="J28" s="196"/>
      <c r="K28" s="184"/>
    </row>
    <row r="29" spans="1:16" ht="13.2">
      <c r="A29" s="193"/>
      <c r="B29" s="193"/>
      <c r="C29" s="193"/>
      <c r="D29" s="193"/>
      <c r="E29" s="193"/>
      <c r="F29" s="200" t="s">
        <v>10</v>
      </c>
      <c r="G29" s="193"/>
      <c r="H29" s="193"/>
      <c r="I29" s="193"/>
      <c r="J29" s="201">
        <f>J21+J27</f>
        <v>0</v>
      </c>
      <c r="K29" s="184"/>
    </row>
    <row r="30" spans="1:16" ht="13.2">
      <c r="A30" s="193" t="s">
        <v>11</v>
      </c>
      <c r="B30" s="193"/>
      <c r="C30" s="193"/>
      <c r="D30" s="193"/>
      <c r="E30" s="193"/>
      <c r="F30" s="193"/>
      <c r="G30" s="193"/>
      <c r="H30" s="193"/>
      <c r="I30" s="193"/>
      <c r="J30" s="196"/>
      <c r="K30" s="184"/>
    </row>
    <row r="31" spans="1:16" ht="13.2">
      <c r="A31" s="202" t="s">
        <v>12</v>
      </c>
      <c r="B31" s="193"/>
      <c r="C31" s="193"/>
      <c r="D31" s="193"/>
      <c r="E31" s="193"/>
      <c r="F31" s="193"/>
      <c r="G31" s="193"/>
      <c r="H31" s="193"/>
      <c r="I31" s="193"/>
      <c r="J31" s="203">
        <f>J11-J29</f>
        <v>2088</v>
      </c>
      <c r="K31" s="184"/>
    </row>
    <row r="32" spans="1:16" ht="13.2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84"/>
    </row>
    <row r="33" spans="1:36" s="115" customFormat="1" ht="13.2">
      <c r="A33" s="204" t="s">
        <v>67</v>
      </c>
      <c r="B33" s="204"/>
      <c r="C33" s="204"/>
      <c r="D33" s="204"/>
      <c r="E33" s="204"/>
      <c r="F33" s="205"/>
      <c r="G33" s="205"/>
      <c r="H33" s="205"/>
      <c r="I33" s="205"/>
      <c r="J33" s="205"/>
      <c r="K33" s="199"/>
    </row>
    <row r="34" spans="1:36" s="115" customFormat="1" ht="13.2">
      <c r="A34" s="206" t="s">
        <v>72</v>
      </c>
      <c r="B34" s="206"/>
      <c r="C34" s="206"/>
      <c r="D34" s="206"/>
      <c r="E34" s="206"/>
      <c r="F34" s="205"/>
      <c r="G34" s="205"/>
      <c r="H34" s="205"/>
      <c r="I34" s="205"/>
      <c r="J34" s="205"/>
      <c r="K34" s="199"/>
    </row>
    <row r="35" spans="1:36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</row>
    <row r="36" spans="1:36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</row>
    <row r="37" spans="1:36">
      <c r="A37" s="158" t="s">
        <v>70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4"/>
    </row>
    <row r="38" spans="1:36">
      <c r="A38" s="509" t="s">
        <v>92</v>
      </c>
      <c r="B38" s="509"/>
      <c r="C38" s="509"/>
      <c r="D38" s="509"/>
      <c r="E38" s="509"/>
      <c r="F38" s="509"/>
      <c r="G38" s="509"/>
      <c r="H38" s="509"/>
      <c r="I38" s="509"/>
      <c r="J38" s="509"/>
      <c r="K38" s="184"/>
      <c r="AA38" s="183" t="str">
        <f>A38</f>
        <v xml:space="preserve">(1) Based on Actual data </v>
      </c>
      <c r="AB38" s="153" t="s">
        <v>0</v>
      </c>
      <c r="AC38" s="153"/>
      <c r="AD38" s="153"/>
      <c r="AE38" s="153"/>
      <c r="AF38" s="153"/>
      <c r="AG38" s="153"/>
      <c r="AH38" s="153"/>
      <c r="AI38" s="153"/>
      <c r="AJ38" s="153"/>
    </row>
    <row r="39" spans="1:36">
      <c r="A39" s="505" t="s">
        <v>82</v>
      </c>
      <c r="B39" s="505"/>
      <c r="C39" s="505"/>
      <c r="D39" s="505"/>
      <c r="E39" s="505"/>
      <c r="F39" s="505"/>
      <c r="G39" s="505"/>
      <c r="H39" s="505"/>
      <c r="I39" s="505"/>
      <c r="J39" s="505"/>
      <c r="K39" s="184"/>
      <c r="AA39" s="183" t="str">
        <f>A39</f>
        <v>(2) Estimate</v>
      </c>
    </row>
    <row r="40" spans="1:36">
      <c r="A40" s="505"/>
      <c r="B40" s="505"/>
      <c r="C40" s="505"/>
      <c r="D40" s="505"/>
      <c r="E40" s="505"/>
      <c r="F40" s="505"/>
      <c r="G40" s="505"/>
      <c r="H40" s="505"/>
      <c r="I40" s="505"/>
      <c r="J40" s="505"/>
      <c r="K40" s="184"/>
      <c r="AA40" s="183">
        <f>A40</f>
        <v>0</v>
      </c>
    </row>
    <row r="41" spans="1:36">
      <c r="A41" s="184"/>
      <c r="B41" s="184"/>
      <c r="C41" s="184"/>
      <c r="D41" s="184"/>
      <c r="E41" s="184"/>
      <c r="F41" s="184"/>
      <c r="G41" s="184"/>
      <c r="H41" s="184"/>
      <c r="I41" s="184"/>
      <c r="J41" s="184"/>
      <c r="K41" s="184"/>
    </row>
    <row r="42" spans="1:36">
      <c r="A42" s="184"/>
      <c r="B42" s="184"/>
      <c r="C42" s="184"/>
      <c r="D42" s="184"/>
      <c r="E42" s="184"/>
      <c r="F42" s="184"/>
      <c r="G42" s="184"/>
      <c r="H42" s="184"/>
      <c r="I42" s="184"/>
      <c r="J42" s="184"/>
      <c r="K42" s="184"/>
    </row>
  </sheetData>
  <mergeCells count="7">
    <mergeCell ref="A1:K1"/>
    <mergeCell ref="A39:J39"/>
    <mergeCell ref="A40:J40"/>
    <mergeCell ref="A2:K2"/>
    <mergeCell ref="A3:K3"/>
    <mergeCell ref="A4:J4"/>
    <mergeCell ref="A38:J38"/>
  </mergeCells>
  <phoneticPr fontId="14" type="noConversion"/>
  <hyperlinks>
    <hyperlink ref="M5" r:id="rId1" location="fte" display="Need Help? Instuctions and Video Demonstration"/>
  </hyperlinks>
  <printOptions horizontalCentered="1"/>
  <pageMargins left="0.25" right="0.25" top="0.73" bottom="1" header="0.5" footer="0.5"/>
  <pageSetup scale="90" orientation="portrait" r:id="rId2"/>
  <headerFooter alignWithMargins="0">
    <oddFooter>&amp;L&amp;"Times New Roman,Regular"File Name: &amp;F&amp;C&amp;"Times New Roman,Regular"Page 3 of 8&amp;R&amp;"Times New Roman,Regular"Print Date: 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rgb="FF00B050"/>
    <pageSetUpPr fitToPage="1"/>
  </sheetPr>
  <dimension ref="A1:W86"/>
  <sheetViews>
    <sheetView showGridLines="0" topLeftCell="A34" workbookViewId="0">
      <selection activeCell="Q47" sqref="Q47"/>
    </sheetView>
  </sheetViews>
  <sheetFormatPr defaultColWidth="11.44140625" defaultRowHeight="13.2"/>
  <cols>
    <col min="1" max="1" width="19.88671875" style="290" customWidth="1"/>
    <col min="2" max="2" width="13" customWidth="1"/>
    <col min="3" max="3" width="4.109375" customWidth="1"/>
    <col min="4" max="4" width="7.44140625" customWidth="1"/>
    <col min="5" max="5" width="5.88671875" customWidth="1"/>
    <col min="6" max="6" width="2" style="12" customWidth="1"/>
    <col min="7" max="7" width="9.5546875" customWidth="1"/>
    <col min="8" max="8" width="13" customWidth="1"/>
    <col min="9" max="9" width="10.6640625" customWidth="1"/>
    <col min="10" max="10" width="0.6640625" customWidth="1"/>
    <col min="11" max="11" width="9.6640625" customWidth="1"/>
    <col min="12" max="12" width="0.5546875" customWidth="1"/>
    <col min="13" max="13" width="11.6640625" customWidth="1"/>
    <col min="14" max="14" width="0.6640625" customWidth="1"/>
    <col min="15" max="15" width="12.5546875" customWidth="1"/>
    <col min="16" max="17" width="12.33203125" customWidth="1"/>
    <col min="18" max="18" width="13.5546875" customWidth="1"/>
    <col min="19" max="19" width="1.109375" customWidth="1"/>
    <col min="20" max="20" width="11.88671875" customWidth="1"/>
    <col min="21" max="21" width="11.44140625" style="297"/>
  </cols>
  <sheetData>
    <row r="1" spans="1:23">
      <c r="A1" s="280" t="str">
        <f>'Productive Hour per FTE'!A1</f>
        <v>UNIVERSITY OF CALIFORNIA, ANR - RECHARGE ACTIVITY REVIEW AND PROPOSAL</v>
      </c>
      <c r="B1" s="1"/>
      <c r="C1" s="1"/>
      <c r="D1" s="1"/>
      <c r="E1" s="1"/>
      <c r="F1" s="8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3" ht="14.25" customHeight="1">
      <c r="A2" s="281"/>
      <c r="B2" s="9"/>
      <c r="C2" s="9"/>
      <c r="D2" s="9"/>
      <c r="E2" s="9"/>
      <c r="F2" s="10"/>
      <c r="T2" s="470" t="s">
        <v>155</v>
      </c>
    </row>
    <row r="3" spans="1:23" s="55" customFormat="1" ht="20.100000000000001" customHeight="1">
      <c r="A3" s="510" t="s">
        <v>149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U3" s="298"/>
    </row>
    <row r="4" spans="1:23" ht="20.100000000000001" customHeight="1">
      <c r="A4" s="282" t="s">
        <v>154</v>
      </c>
      <c r="B4" s="3"/>
      <c r="C4" s="3"/>
      <c r="D4" s="3"/>
      <c r="E4" s="3"/>
      <c r="F4" s="11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23" ht="15.6">
      <c r="A5" s="283" t="s">
        <v>55</v>
      </c>
      <c r="B5" s="16"/>
      <c r="C5" s="16"/>
      <c r="D5" s="16"/>
      <c r="E5" s="16"/>
      <c r="F5" s="17"/>
      <c r="G5" s="18"/>
      <c r="H5" s="18"/>
      <c r="I5" s="18"/>
      <c r="J5" s="13"/>
      <c r="K5" s="13"/>
      <c r="L5" s="13"/>
      <c r="M5" s="13"/>
      <c r="N5" s="13"/>
      <c r="O5" s="13"/>
      <c r="P5" s="13"/>
      <c r="Q5" s="13"/>
      <c r="R5" s="13"/>
    </row>
    <row r="6" spans="1:23">
      <c r="A6" s="27"/>
      <c r="B6" s="19"/>
      <c r="C6" s="20"/>
      <c r="D6" s="21"/>
      <c r="E6" s="21"/>
      <c r="F6" s="21"/>
      <c r="G6" s="21"/>
      <c r="H6" s="21"/>
      <c r="I6" s="7"/>
      <c r="J6" s="7"/>
      <c r="K6" s="7" t="s">
        <v>161</v>
      </c>
      <c r="L6" s="7"/>
      <c r="M6" s="15" t="s">
        <v>13</v>
      </c>
      <c r="N6" s="7"/>
      <c r="O6" s="15" t="s">
        <v>162</v>
      </c>
      <c r="P6" s="15" t="s">
        <v>162</v>
      </c>
      <c r="Q6" s="15" t="s">
        <v>165</v>
      </c>
      <c r="S6" s="6"/>
      <c r="U6" s="299"/>
      <c r="V6" s="6"/>
      <c r="W6" s="6"/>
    </row>
    <row r="7" spans="1:23">
      <c r="A7" s="284" t="s">
        <v>15</v>
      </c>
      <c r="B7" s="22"/>
      <c r="C7" s="20"/>
      <c r="D7" s="21"/>
      <c r="E7" s="21"/>
      <c r="F7" s="21"/>
      <c r="G7" s="21"/>
      <c r="H7" s="21"/>
      <c r="I7" s="15" t="s">
        <v>16</v>
      </c>
      <c r="J7" s="7"/>
      <c r="K7" s="15" t="s">
        <v>13</v>
      </c>
      <c r="L7" s="7"/>
      <c r="M7" s="15" t="s">
        <v>18</v>
      </c>
      <c r="N7" s="7"/>
      <c r="O7" s="15" t="s">
        <v>163</v>
      </c>
      <c r="P7" s="15" t="s">
        <v>163</v>
      </c>
      <c r="Q7" s="15" t="s">
        <v>166</v>
      </c>
      <c r="R7" s="15" t="s">
        <v>14</v>
      </c>
      <c r="S7" s="6"/>
      <c r="U7" s="299"/>
      <c r="V7" s="6"/>
      <c r="W7" s="6"/>
    </row>
    <row r="8" spans="1:23" ht="20.100000000000001" customHeight="1">
      <c r="A8" s="285" t="s">
        <v>139</v>
      </c>
      <c r="B8" s="22"/>
      <c r="C8" s="20"/>
      <c r="D8" s="21"/>
      <c r="E8" s="465" t="s">
        <v>160</v>
      </c>
      <c r="F8" s="21"/>
      <c r="G8" s="465" t="s">
        <v>16</v>
      </c>
      <c r="H8" s="21"/>
      <c r="I8" s="21"/>
      <c r="J8" s="22"/>
      <c r="K8" s="15" t="s">
        <v>17</v>
      </c>
      <c r="L8" s="6"/>
      <c r="M8" s="6"/>
      <c r="N8" s="6"/>
      <c r="O8" s="15" t="s">
        <v>160</v>
      </c>
      <c r="P8" s="15" t="s">
        <v>164</v>
      </c>
      <c r="Q8" s="15" t="s">
        <v>163</v>
      </c>
      <c r="R8" s="15" t="s">
        <v>18</v>
      </c>
      <c r="S8" s="6"/>
      <c r="U8" s="299"/>
      <c r="V8" s="6"/>
      <c r="W8" s="6"/>
    </row>
    <row r="9" spans="1:23" ht="19.5" customHeight="1">
      <c r="A9" s="284" t="s">
        <v>159</v>
      </c>
      <c r="B9" s="19"/>
      <c r="C9" s="51"/>
      <c r="D9" s="23" t="s">
        <v>19</v>
      </c>
      <c r="E9" s="52"/>
      <c r="F9" s="260" t="s">
        <v>20</v>
      </c>
      <c r="G9" s="259"/>
      <c r="H9" s="24" t="s">
        <v>21</v>
      </c>
      <c r="I9" s="478">
        <f>ROUND(C9*E9*G9,0)</f>
        <v>0</v>
      </c>
      <c r="J9" s="22"/>
      <c r="K9" s="474"/>
      <c r="M9" s="477">
        <f>ROUND(I9*K9,0)</f>
        <v>0</v>
      </c>
      <c r="N9" s="256"/>
      <c r="O9" s="475"/>
      <c r="P9" s="476">
        <f>O9*I9</f>
        <v>0</v>
      </c>
      <c r="Q9" s="476">
        <f>K9*P9</f>
        <v>0</v>
      </c>
      <c r="R9" s="477">
        <f t="shared" ref="R9" si="0">+Q9+P9+M9+I9</f>
        <v>0</v>
      </c>
      <c r="S9" s="6"/>
      <c r="T9" s="6"/>
      <c r="U9" s="299">
        <f t="shared" ref="U9:U44" si="1">C9*E9/12</f>
        <v>0</v>
      </c>
      <c r="V9" s="6"/>
      <c r="W9" s="6"/>
    </row>
    <row r="10" spans="1:23" ht="19.5" customHeight="1">
      <c r="A10" s="284"/>
      <c r="B10" s="22"/>
      <c r="C10" s="51"/>
      <c r="D10" s="23" t="s">
        <v>19</v>
      </c>
      <c r="E10" s="52"/>
      <c r="F10" s="260" t="s">
        <v>20</v>
      </c>
      <c r="G10" s="259"/>
      <c r="H10" s="24" t="s">
        <v>21</v>
      </c>
      <c r="I10" s="478">
        <f t="shared" ref="I10:I44" si="2">ROUND(C10*E10*G10,0)</f>
        <v>0</v>
      </c>
      <c r="J10" s="22"/>
      <c r="K10" s="474"/>
      <c r="M10" s="477">
        <f t="shared" ref="M10:M44" si="3">ROUND(I10*K10,0)</f>
        <v>0</v>
      </c>
      <c r="N10" s="256"/>
      <c r="O10" s="475"/>
      <c r="P10" s="476">
        <f t="shared" ref="P10:P44" si="4">O10*I10</f>
        <v>0</v>
      </c>
      <c r="Q10" s="476">
        <f t="shared" ref="Q10:Q44" si="5">K10*P10</f>
        <v>0</v>
      </c>
      <c r="R10" s="477">
        <f t="shared" ref="R10:R44" si="6">+Q10+P10+M10+I10</f>
        <v>0</v>
      </c>
      <c r="T10" s="6"/>
      <c r="U10" s="299">
        <f t="shared" si="1"/>
        <v>0</v>
      </c>
      <c r="V10" s="6"/>
      <c r="W10" s="6"/>
    </row>
    <row r="11" spans="1:23" ht="19.5" customHeight="1">
      <c r="A11" s="286"/>
      <c r="B11" s="19"/>
      <c r="C11" s="51"/>
      <c r="D11" s="23" t="s">
        <v>19</v>
      </c>
      <c r="E11" s="52"/>
      <c r="F11" s="260" t="s">
        <v>20</v>
      </c>
      <c r="G11" s="259"/>
      <c r="H11" s="24" t="s">
        <v>21</v>
      </c>
      <c r="I11" s="478">
        <f t="shared" si="2"/>
        <v>0</v>
      </c>
      <c r="J11" s="22"/>
      <c r="K11" s="474"/>
      <c r="M11" s="477">
        <f t="shared" si="3"/>
        <v>0</v>
      </c>
      <c r="N11" s="256"/>
      <c r="O11" s="475"/>
      <c r="P11" s="476">
        <f t="shared" si="4"/>
        <v>0</v>
      </c>
      <c r="Q11" s="476">
        <f t="shared" si="5"/>
        <v>0</v>
      </c>
      <c r="R11" s="477">
        <f t="shared" si="6"/>
        <v>0</v>
      </c>
      <c r="T11" s="6"/>
      <c r="U11" s="299">
        <f t="shared" si="1"/>
        <v>0</v>
      </c>
      <c r="V11" s="6"/>
      <c r="W11" s="6"/>
    </row>
    <row r="12" spans="1:23" ht="19.5" customHeight="1">
      <c r="A12" s="287"/>
      <c r="B12" s="19"/>
      <c r="C12" s="51"/>
      <c r="D12" s="23" t="s">
        <v>19</v>
      </c>
      <c r="E12" s="52"/>
      <c r="F12" s="260" t="s">
        <v>20</v>
      </c>
      <c r="G12" s="259"/>
      <c r="H12" s="24" t="s">
        <v>21</v>
      </c>
      <c r="I12" s="478">
        <f t="shared" si="2"/>
        <v>0</v>
      </c>
      <c r="J12" s="22"/>
      <c r="K12" s="474"/>
      <c r="M12" s="477">
        <f t="shared" si="3"/>
        <v>0</v>
      </c>
      <c r="N12" s="256"/>
      <c r="O12" s="475"/>
      <c r="P12" s="476">
        <f t="shared" si="4"/>
        <v>0</v>
      </c>
      <c r="Q12" s="476">
        <f t="shared" si="5"/>
        <v>0</v>
      </c>
      <c r="R12" s="477">
        <f t="shared" si="6"/>
        <v>0</v>
      </c>
      <c r="T12" s="6"/>
      <c r="U12" s="299">
        <f t="shared" si="1"/>
        <v>0</v>
      </c>
      <c r="V12" s="6"/>
      <c r="W12" s="6"/>
    </row>
    <row r="13" spans="1:23" ht="19.5" customHeight="1">
      <c r="A13" s="295"/>
      <c r="B13" s="19"/>
      <c r="C13" s="51"/>
      <c r="D13" s="23" t="s">
        <v>19</v>
      </c>
      <c r="E13" s="52"/>
      <c r="F13" s="260" t="s">
        <v>20</v>
      </c>
      <c r="G13" s="259"/>
      <c r="H13" s="24" t="s">
        <v>21</v>
      </c>
      <c r="I13" s="478">
        <f t="shared" si="2"/>
        <v>0</v>
      </c>
      <c r="J13" s="22"/>
      <c r="K13" s="474"/>
      <c r="M13" s="477">
        <f t="shared" si="3"/>
        <v>0</v>
      </c>
      <c r="N13" s="256"/>
      <c r="O13" s="475"/>
      <c r="P13" s="476">
        <f t="shared" si="4"/>
        <v>0</v>
      </c>
      <c r="Q13" s="476">
        <f t="shared" si="5"/>
        <v>0</v>
      </c>
      <c r="R13" s="477">
        <f t="shared" si="6"/>
        <v>0</v>
      </c>
      <c r="T13" s="6"/>
      <c r="U13" s="299">
        <f t="shared" si="1"/>
        <v>0</v>
      </c>
      <c r="V13" s="6"/>
      <c r="W13" s="6"/>
    </row>
    <row r="14" spans="1:23" ht="19.5" customHeight="1">
      <c r="A14" s="287"/>
      <c r="B14" s="19"/>
      <c r="C14" s="51"/>
      <c r="D14" s="23" t="s">
        <v>19</v>
      </c>
      <c r="E14" s="52"/>
      <c r="F14" s="260" t="s">
        <v>20</v>
      </c>
      <c r="G14" s="259"/>
      <c r="H14" s="24" t="s">
        <v>21</v>
      </c>
      <c r="I14" s="478">
        <f t="shared" si="2"/>
        <v>0</v>
      </c>
      <c r="J14" s="22"/>
      <c r="K14" s="474"/>
      <c r="M14" s="477">
        <f t="shared" si="3"/>
        <v>0</v>
      </c>
      <c r="N14" s="256"/>
      <c r="O14" s="475"/>
      <c r="P14" s="476">
        <f t="shared" si="4"/>
        <v>0</v>
      </c>
      <c r="Q14" s="476">
        <f t="shared" si="5"/>
        <v>0</v>
      </c>
      <c r="R14" s="477">
        <f t="shared" si="6"/>
        <v>0</v>
      </c>
      <c r="T14" s="6"/>
      <c r="U14" s="299">
        <f t="shared" si="1"/>
        <v>0</v>
      </c>
      <c r="V14" s="6"/>
      <c r="W14" s="6"/>
    </row>
    <row r="15" spans="1:23" ht="19.5" customHeight="1">
      <c r="A15" s="288"/>
      <c r="B15" s="19"/>
      <c r="C15" s="51"/>
      <c r="D15" s="23" t="s">
        <v>19</v>
      </c>
      <c r="E15" s="52"/>
      <c r="F15" s="260" t="s">
        <v>20</v>
      </c>
      <c r="G15" s="259"/>
      <c r="H15" s="24" t="s">
        <v>21</v>
      </c>
      <c r="I15" s="478">
        <f t="shared" si="2"/>
        <v>0</v>
      </c>
      <c r="J15" s="22"/>
      <c r="K15" s="474"/>
      <c r="M15" s="477">
        <f t="shared" si="3"/>
        <v>0</v>
      </c>
      <c r="N15" s="256"/>
      <c r="O15" s="475"/>
      <c r="P15" s="476">
        <f t="shared" si="4"/>
        <v>0</v>
      </c>
      <c r="Q15" s="476">
        <f t="shared" si="5"/>
        <v>0</v>
      </c>
      <c r="R15" s="477">
        <f t="shared" si="6"/>
        <v>0</v>
      </c>
      <c r="T15" s="6"/>
      <c r="U15" s="299">
        <f t="shared" si="1"/>
        <v>0</v>
      </c>
      <c r="V15" s="6"/>
      <c r="W15" s="6"/>
    </row>
    <row r="16" spans="1:23" ht="19.5" customHeight="1">
      <c r="A16" s="295"/>
      <c r="B16" s="19"/>
      <c r="C16" s="51"/>
      <c r="D16" s="23" t="s">
        <v>19</v>
      </c>
      <c r="E16" s="52"/>
      <c r="F16" s="260" t="s">
        <v>20</v>
      </c>
      <c r="G16" s="259"/>
      <c r="H16" s="24" t="s">
        <v>21</v>
      </c>
      <c r="I16" s="478">
        <f t="shared" si="2"/>
        <v>0</v>
      </c>
      <c r="J16" s="22"/>
      <c r="K16" s="474"/>
      <c r="M16" s="477">
        <f t="shared" si="3"/>
        <v>0</v>
      </c>
      <c r="N16" s="256"/>
      <c r="O16" s="475"/>
      <c r="P16" s="476">
        <f t="shared" si="4"/>
        <v>0</v>
      </c>
      <c r="Q16" s="476">
        <f t="shared" si="5"/>
        <v>0</v>
      </c>
      <c r="R16" s="477">
        <f t="shared" si="6"/>
        <v>0</v>
      </c>
      <c r="T16" s="6"/>
      <c r="U16" s="299">
        <f t="shared" si="1"/>
        <v>0</v>
      </c>
      <c r="V16" s="6"/>
      <c r="W16" s="6"/>
    </row>
    <row r="17" spans="1:23" ht="19.5" customHeight="1">
      <c r="A17" s="287"/>
      <c r="B17" s="19"/>
      <c r="C17" s="51"/>
      <c r="D17" s="23" t="s">
        <v>19</v>
      </c>
      <c r="E17" s="52"/>
      <c r="F17" s="260" t="s">
        <v>20</v>
      </c>
      <c r="G17" s="259"/>
      <c r="H17" s="24" t="s">
        <v>21</v>
      </c>
      <c r="I17" s="478">
        <f t="shared" si="2"/>
        <v>0</v>
      </c>
      <c r="J17" s="22"/>
      <c r="K17" s="474"/>
      <c r="M17" s="477">
        <f t="shared" si="3"/>
        <v>0</v>
      </c>
      <c r="N17" s="256"/>
      <c r="O17" s="475"/>
      <c r="P17" s="476">
        <f t="shared" si="4"/>
        <v>0</v>
      </c>
      <c r="Q17" s="476">
        <f t="shared" si="5"/>
        <v>0</v>
      </c>
      <c r="R17" s="477">
        <f t="shared" si="6"/>
        <v>0</v>
      </c>
      <c r="T17" s="6"/>
      <c r="U17" s="299">
        <f t="shared" si="1"/>
        <v>0</v>
      </c>
      <c r="V17" s="6"/>
      <c r="W17" s="6"/>
    </row>
    <row r="18" spans="1:23" ht="19.5" customHeight="1">
      <c r="A18" s="288"/>
      <c r="B18" s="19"/>
      <c r="C18" s="51"/>
      <c r="D18" s="23" t="s">
        <v>19</v>
      </c>
      <c r="E18" s="52"/>
      <c r="F18" s="260" t="s">
        <v>20</v>
      </c>
      <c r="G18" s="259"/>
      <c r="H18" s="24" t="s">
        <v>21</v>
      </c>
      <c r="I18" s="478">
        <f t="shared" si="2"/>
        <v>0</v>
      </c>
      <c r="J18" s="22"/>
      <c r="K18" s="474"/>
      <c r="M18" s="477">
        <f t="shared" si="3"/>
        <v>0</v>
      </c>
      <c r="N18" s="256"/>
      <c r="O18" s="475"/>
      <c r="P18" s="476">
        <f t="shared" si="4"/>
        <v>0</v>
      </c>
      <c r="Q18" s="476">
        <f t="shared" si="5"/>
        <v>0</v>
      </c>
      <c r="R18" s="477">
        <f t="shared" si="6"/>
        <v>0</v>
      </c>
      <c r="T18" s="6"/>
      <c r="U18" s="299">
        <f t="shared" si="1"/>
        <v>0</v>
      </c>
      <c r="V18" s="6"/>
      <c r="W18" s="6"/>
    </row>
    <row r="19" spans="1:23" ht="19.5" customHeight="1">
      <c r="A19" s="295"/>
      <c r="B19" s="19"/>
      <c r="C19" s="51"/>
      <c r="D19" s="23" t="s">
        <v>19</v>
      </c>
      <c r="E19" s="52"/>
      <c r="F19" s="260" t="s">
        <v>20</v>
      </c>
      <c r="G19" s="259"/>
      <c r="H19" s="24" t="s">
        <v>21</v>
      </c>
      <c r="I19" s="478">
        <f t="shared" si="2"/>
        <v>0</v>
      </c>
      <c r="J19" s="22"/>
      <c r="K19" s="474"/>
      <c r="M19" s="477">
        <f t="shared" si="3"/>
        <v>0</v>
      </c>
      <c r="N19" s="256"/>
      <c r="O19" s="475"/>
      <c r="P19" s="476">
        <f t="shared" si="4"/>
        <v>0</v>
      </c>
      <c r="Q19" s="476">
        <f t="shared" si="5"/>
        <v>0</v>
      </c>
      <c r="R19" s="477">
        <f t="shared" si="6"/>
        <v>0</v>
      </c>
      <c r="T19" s="6"/>
      <c r="U19" s="299">
        <f t="shared" si="1"/>
        <v>0</v>
      </c>
      <c r="V19" s="6"/>
      <c r="W19" s="6"/>
    </row>
    <row r="20" spans="1:23" ht="19.5" customHeight="1">
      <c r="A20" s="287"/>
      <c r="B20" s="19"/>
      <c r="C20" s="51"/>
      <c r="D20" s="23" t="s">
        <v>19</v>
      </c>
      <c r="E20" s="52"/>
      <c r="F20" s="260" t="s">
        <v>20</v>
      </c>
      <c r="G20" s="259"/>
      <c r="H20" s="24" t="s">
        <v>21</v>
      </c>
      <c r="I20" s="478">
        <f t="shared" si="2"/>
        <v>0</v>
      </c>
      <c r="J20" s="22"/>
      <c r="K20" s="474"/>
      <c r="M20" s="477">
        <f t="shared" si="3"/>
        <v>0</v>
      </c>
      <c r="N20" s="256"/>
      <c r="O20" s="475"/>
      <c r="P20" s="476">
        <f t="shared" si="4"/>
        <v>0</v>
      </c>
      <c r="Q20" s="476">
        <f t="shared" si="5"/>
        <v>0</v>
      </c>
      <c r="R20" s="477">
        <f t="shared" si="6"/>
        <v>0</v>
      </c>
      <c r="T20" s="6"/>
      <c r="U20" s="299">
        <f t="shared" si="1"/>
        <v>0</v>
      </c>
      <c r="V20" s="6"/>
      <c r="W20" s="6"/>
    </row>
    <row r="21" spans="1:23" ht="19.5" customHeight="1">
      <c r="A21" s="288"/>
      <c r="B21" s="19"/>
      <c r="C21" s="51"/>
      <c r="D21" s="23" t="s">
        <v>19</v>
      </c>
      <c r="E21" s="52"/>
      <c r="F21" s="260" t="s">
        <v>20</v>
      </c>
      <c r="G21" s="259"/>
      <c r="H21" s="24" t="s">
        <v>21</v>
      </c>
      <c r="I21" s="478">
        <f t="shared" si="2"/>
        <v>0</v>
      </c>
      <c r="J21" s="22"/>
      <c r="K21" s="474"/>
      <c r="M21" s="477">
        <f t="shared" si="3"/>
        <v>0</v>
      </c>
      <c r="N21" s="256"/>
      <c r="O21" s="475"/>
      <c r="P21" s="476">
        <f t="shared" si="4"/>
        <v>0</v>
      </c>
      <c r="Q21" s="476">
        <f t="shared" si="5"/>
        <v>0</v>
      </c>
      <c r="R21" s="477">
        <f t="shared" si="6"/>
        <v>0</v>
      </c>
      <c r="T21" s="6"/>
      <c r="U21" s="299">
        <f t="shared" si="1"/>
        <v>0</v>
      </c>
      <c r="V21" s="6"/>
      <c r="W21" s="6"/>
    </row>
    <row r="22" spans="1:23" ht="19.5" customHeight="1">
      <c r="A22" s="295"/>
      <c r="B22" s="19"/>
      <c r="C22" s="51"/>
      <c r="D22" s="23" t="s">
        <v>19</v>
      </c>
      <c r="E22" s="52"/>
      <c r="F22" s="260" t="s">
        <v>20</v>
      </c>
      <c r="G22" s="259"/>
      <c r="H22" s="24" t="s">
        <v>21</v>
      </c>
      <c r="I22" s="478">
        <f t="shared" si="2"/>
        <v>0</v>
      </c>
      <c r="J22" s="22"/>
      <c r="K22" s="474"/>
      <c r="M22" s="477">
        <f t="shared" si="3"/>
        <v>0</v>
      </c>
      <c r="N22" s="256"/>
      <c r="O22" s="475"/>
      <c r="P22" s="476">
        <f t="shared" si="4"/>
        <v>0</v>
      </c>
      <c r="Q22" s="476">
        <f t="shared" si="5"/>
        <v>0</v>
      </c>
      <c r="R22" s="477">
        <f t="shared" si="6"/>
        <v>0</v>
      </c>
      <c r="T22" s="6"/>
      <c r="U22" s="299">
        <f t="shared" si="1"/>
        <v>0</v>
      </c>
      <c r="V22" s="6"/>
      <c r="W22" s="6"/>
    </row>
    <row r="23" spans="1:23" ht="19.5" customHeight="1">
      <c r="A23" s="287"/>
      <c r="B23" s="19"/>
      <c r="C23" s="51"/>
      <c r="D23" s="23" t="s">
        <v>19</v>
      </c>
      <c r="E23" s="52"/>
      <c r="F23" s="260" t="s">
        <v>20</v>
      </c>
      <c r="G23" s="259"/>
      <c r="H23" s="24" t="s">
        <v>21</v>
      </c>
      <c r="I23" s="478">
        <f t="shared" si="2"/>
        <v>0</v>
      </c>
      <c r="J23" s="22"/>
      <c r="K23" s="474"/>
      <c r="M23" s="477">
        <f t="shared" si="3"/>
        <v>0</v>
      </c>
      <c r="N23" s="256"/>
      <c r="O23" s="475"/>
      <c r="P23" s="476">
        <f t="shared" si="4"/>
        <v>0</v>
      </c>
      <c r="Q23" s="476">
        <f t="shared" si="5"/>
        <v>0</v>
      </c>
      <c r="R23" s="477">
        <f t="shared" si="6"/>
        <v>0</v>
      </c>
      <c r="T23" s="6"/>
      <c r="U23" s="299">
        <f t="shared" si="1"/>
        <v>0</v>
      </c>
      <c r="V23" s="6"/>
      <c r="W23" s="6"/>
    </row>
    <row r="24" spans="1:23" ht="19.5" customHeight="1">
      <c r="A24" s="288"/>
      <c r="B24" s="19"/>
      <c r="C24" s="51"/>
      <c r="D24" s="23" t="s">
        <v>19</v>
      </c>
      <c r="E24" s="52"/>
      <c r="F24" s="260" t="s">
        <v>20</v>
      </c>
      <c r="G24" s="259"/>
      <c r="H24" s="24" t="s">
        <v>21</v>
      </c>
      <c r="I24" s="478">
        <f t="shared" si="2"/>
        <v>0</v>
      </c>
      <c r="J24" s="22"/>
      <c r="K24" s="474"/>
      <c r="M24" s="477">
        <f t="shared" si="3"/>
        <v>0</v>
      </c>
      <c r="N24" s="256"/>
      <c r="O24" s="475"/>
      <c r="P24" s="476">
        <f t="shared" si="4"/>
        <v>0</v>
      </c>
      <c r="Q24" s="476">
        <f t="shared" si="5"/>
        <v>0</v>
      </c>
      <c r="R24" s="477">
        <f t="shared" si="6"/>
        <v>0</v>
      </c>
      <c r="T24" s="6"/>
      <c r="U24" s="299">
        <f t="shared" si="1"/>
        <v>0</v>
      </c>
      <c r="V24" s="6"/>
      <c r="W24" s="6"/>
    </row>
    <row r="25" spans="1:23" ht="19.5" customHeight="1">
      <c r="A25" s="296"/>
      <c r="B25" s="19"/>
      <c r="C25" s="51"/>
      <c r="D25" s="23" t="s">
        <v>19</v>
      </c>
      <c r="E25" s="52"/>
      <c r="F25" s="260" t="s">
        <v>20</v>
      </c>
      <c r="G25" s="259"/>
      <c r="H25" s="24" t="s">
        <v>21</v>
      </c>
      <c r="I25" s="478">
        <f t="shared" si="2"/>
        <v>0</v>
      </c>
      <c r="J25" s="22"/>
      <c r="K25" s="474"/>
      <c r="M25" s="477">
        <f t="shared" si="3"/>
        <v>0</v>
      </c>
      <c r="N25" s="256"/>
      <c r="O25" s="475"/>
      <c r="P25" s="476">
        <f t="shared" si="4"/>
        <v>0</v>
      </c>
      <c r="Q25" s="476">
        <f t="shared" si="5"/>
        <v>0</v>
      </c>
      <c r="R25" s="477">
        <f t="shared" si="6"/>
        <v>0</v>
      </c>
      <c r="T25" s="6"/>
      <c r="U25" s="299">
        <f t="shared" si="1"/>
        <v>0</v>
      </c>
      <c r="V25" s="6"/>
      <c r="W25" s="6"/>
    </row>
    <row r="26" spans="1:23" ht="19.5" customHeight="1">
      <c r="A26" s="288"/>
      <c r="B26" s="19"/>
      <c r="C26" s="51"/>
      <c r="D26" s="23" t="s">
        <v>19</v>
      </c>
      <c r="E26" s="52"/>
      <c r="F26" s="260" t="s">
        <v>20</v>
      </c>
      <c r="G26" s="259"/>
      <c r="H26" s="24" t="s">
        <v>21</v>
      </c>
      <c r="I26" s="478">
        <f t="shared" si="2"/>
        <v>0</v>
      </c>
      <c r="J26" s="22"/>
      <c r="K26" s="474"/>
      <c r="M26" s="477">
        <f t="shared" si="3"/>
        <v>0</v>
      </c>
      <c r="N26" s="256"/>
      <c r="O26" s="475"/>
      <c r="P26" s="476">
        <f t="shared" si="4"/>
        <v>0</v>
      </c>
      <c r="Q26" s="476">
        <f t="shared" si="5"/>
        <v>0</v>
      </c>
      <c r="R26" s="477">
        <f t="shared" si="6"/>
        <v>0</v>
      </c>
      <c r="T26" s="6"/>
      <c r="U26" s="299">
        <f t="shared" si="1"/>
        <v>0</v>
      </c>
      <c r="V26" s="6"/>
      <c r="W26" s="6"/>
    </row>
    <row r="27" spans="1:23" ht="19.5" customHeight="1">
      <c r="A27" s="288"/>
      <c r="B27" s="19"/>
      <c r="C27" s="51"/>
      <c r="D27" s="23" t="s">
        <v>19</v>
      </c>
      <c r="E27" s="52"/>
      <c r="F27" s="260" t="s">
        <v>20</v>
      </c>
      <c r="G27" s="259"/>
      <c r="H27" s="24" t="s">
        <v>21</v>
      </c>
      <c r="I27" s="478">
        <f t="shared" si="2"/>
        <v>0</v>
      </c>
      <c r="J27" s="22"/>
      <c r="K27" s="474"/>
      <c r="M27" s="477">
        <f t="shared" si="3"/>
        <v>0</v>
      </c>
      <c r="N27" s="256"/>
      <c r="O27" s="475"/>
      <c r="P27" s="476">
        <f t="shared" si="4"/>
        <v>0</v>
      </c>
      <c r="Q27" s="476">
        <f t="shared" si="5"/>
        <v>0</v>
      </c>
      <c r="R27" s="477">
        <f t="shared" si="6"/>
        <v>0</v>
      </c>
      <c r="T27" s="6"/>
      <c r="U27" s="299">
        <f t="shared" si="1"/>
        <v>0</v>
      </c>
      <c r="V27" s="6"/>
      <c r="W27" s="6"/>
    </row>
    <row r="28" spans="1:23" ht="19.5" customHeight="1">
      <c r="A28" s="284"/>
      <c r="B28" s="22"/>
      <c r="C28" s="51"/>
      <c r="D28" s="23" t="s">
        <v>19</v>
      </c>
      <c r="E28" s="52"/>
      <c r="F28" s="260" t="s">
        <v>20</v>
      </c>
      <c r="G28" s="259"/>
      <c r="H28" s="24" t="s">
        <v>21</v>
      </c>
      <c r="I28" s="478">
        <f t="shared" si="2"/>
        <v>0</v>
      </c>
      <c r="J28" s="22"/>
      <c r="K28" s="474"/>
      <c r="M28" s="477">
        <f t="shared" si="3"/>
        <v>0</v>
      </c>
      <c r="N28" s="256"/>
      <c r="O28" s="475"/>
      <c r="P28" s="476">
        <f t="shared" si="4"/>
        <v>0</v>
      </c>
      <c r="Q28" s="476">
        <f t="shared" si="5"/>
        <v>0</v>
      </c>
      <c r="R28" s="477">
        <f t="shared" si="6"/>
        <v>0</v>
      </c>
      <c r="T28" s="6"/>
      <c r="U28" s="299">
        <f t="shared" si="1"/>
        <v>0</v>
      </c>
      <c r="V28" s="6"/>
      <c r="W28" s="6"/>
    </row>
    <row r="29" spans="1:23" ht="19.5" customHeight="1">
      <c r="A29" s="286"/>
      <c r="B29" s="19"/>
      <c r="C29" s="51"/>
      <c r="D29" s="23" t="s">
        <v>19</v>
      </c>
      <c r="E29" s="52"/>
      <c r="F29" s="260" t="s">
        <v>20</v>
      </c>
      <c r="G29" s="259"/>
      <c r="H29" s="24" t="s">
        <v>21</v>
      </c>
      <c r="I29" s="478">
        <f t="shared" si="2"/>
        <v>0</v>
      </c>
      <c r="J29" s="22"/>
      <c r="K29" s="474"/>
      <c r="M29" s="477">
        <f t="shared" si="3"/>
        <v>0</v>
      </c>
      <c r="N29" s="256"/>
      <c r="O29" s="475"/>
      <c r="P29" s="476">
        <f t="shared" si="4"/>
        <v>0</v>
      </c>
      <c r="Q29" s="476">
        <f t="shared" si="5"/>
        <v>0</v>
      </c>
      <c r="R29" s="477">
        <f t="shared" si="6"/>
        <v>0</v>
      </c>
      <c r="T29" s="6"/>
      <c r="U29" s="299">
        <f t="shared" si="1"/>
        <v>0</v>
      </c>
      <c r="V29" s="6"/>
      <c r="W29" s="6"/>
    </row>
    <row r="30" spans="1:23" ht="19.5" customHeight="1">
      <c r="A30" s="288"/>
      <c r="B30" s="22"/>
      <c r="C30" s="51"/>
      <c r="D30" s="23" t="s">
        <v>19</v>
      </c>
      <c r="E30" s="52"/>
      <c r="F30" s="260" t="s">
        <v>20</v>
      </c>
      <c r="G30" s="259"/>
      <c r="H30" s="24" t="s">
        <v>21</v>
      </c>
      <c r="I30" s="478">
        <f t="shared" si="2"/>
        <v>0</v>
      </c>
      <c r="J30" s="22"/>
      <c r="K30" s="474"/>
      <c r="M30" s="477">
        <f t="shared" si="3"/>
        <v>0</v>
      </c>
      <c r="N30" s="256"/>
      <c r="O30" s="475"/>
      <c r="P30" s="476">
        <f t="shared" si="4"/>
        <v>0</v>
      </c>
      <c r="Q30" s="476">
        <f t="shared" si="5"/>
        <v>0</v>
      </c>
      <c r="R30" s="477">
        <f t="shared" si="6"/>
        <v>0</v>
      </c>
      <c r="T30" s="6"/>
      <c r="U30" s="299">
        <f t="shared" si="1"/>
        <v>0</v>
      </c>
      <c r="V30" s="6"/>
      <c r="W30" s="6"/>
    </row>
    <row r="31" spans="1:23" ht="19.5" customHeight="1">
      <c r="A31" s="295"/>
      <c r="B31" s="22"/>
      <c r="C31" s="51"/>
      <c r="D31" s="23" t="s">
        <v>19</v>
      </c>
      <c r="E31" s="52"/>
      <c r="F31" s="260" t="s">
        <v>20</v>
      </c>
      <c r="G31" s="259"/>
      <c r="H31" s="24" t="s">
        <v>21</v>
      </c>
      <c r="I31" s="478">
        <f t="shared" si="2"/>
        <v>0</v>
      </c>
      <c r="J31" s="22"/>
      <c r="K31" s="474"/>
      <c r="M31" s="477">
        <f t="shared" si="3"/>
        <v>0</v>
      </c>
      <c r="N31" s="256"/>
      <c r="O31" s="475"/>
      <c r="P31" s="476">
        <f t="shared" si="4"/>
        <v>0</v>
      </c>
      <c r="Q31" s="476">
        <f t="shared" si="5"/>
        <v>0</v>
      </c>
      <c r="R31" s="477">
        <f t="shared" si="6"/>
        <v>0</v>
      </c>
      <c r="T31" s="6"/>
      <c r="U31" s="299">
        <f t="shared" si="1"/>
        <v>0</v>
      </c>
      <c r="V31" s="6"/>
      <c r="W31" s="6"/>
    </row>
    <row r="32" spans="1:23" ht="19.5" customHeight="1">
      <c r="A32" s="287"/>
      <c r="B32" s="22"/>
      <c r="C32" s="51"/>
      <c r="D32" s="23" t="s">
        <v>19</v>
      </c>
      <c r="E32" s="52"/>
      <c r="F32" s="260" t="s">
        <v>20</v>
      </c>
      <c r="G32" s="259"/>
      <c r="H32" s="24" t="s">
        <v>21</v>
      </c>
      <c r="I32" s="478">
        <f t="shared" si="2"/>
        <v>0</v>
      </c>
      <c r="J32" s="22"/>
      <c r="K32" s="474"/>
      <c r="M32" s="477">
        <f t="shared" si="3"/>
        <v>0</v>
      </c>
      <c r="N32" s="256"/>
      <c r="O32" s="475"/>
      <c r="P32" s="476">
        <f t="shared" si="4"/>
        <v>0</v>
      </c>
      <c r="Q32" s="476">
        <f t="shared" si="5"/>
        <v>0</v>
      </c>
      <c r="R32" s="477">
        <f t="shared" si="6"/>
        <v>0</v>
      </c>
      <c r="T32" s="6"/>
      <c r="U32" s="299">
        <f t="shared" si="1"/>
        <v>0</v>
      </c>
      <c r="V32" s="6"/>
      <c r="W32" s="6"/>
    </row>
    <row r="33" spans="1:23" ht="19.5" customHeight="1">
      <c r="A33" s="288"/>
      <c r="B33" s="22"/>
      <c r="C33" s="51"/>
      <c r="D33" s="23" t="s">
        <v>19</v>
      </c>
      <c r="E33" s="52"/>
      <c r="F33" s="260" t="s">
        <v>20</v>
      </c>
      <c r="G33" s="259"/>
      <c r="H33" s="24" t="s">
        <v>21</v>
      </c>
      <c r="I33" s="478">
        <f t="shared" si="2"/>
        <v>0</v>
      </c>
      <c r="J33" s="22"/>
      <c r="K33" s="474"/>
      <c r="M33" s="477">
        <f t="shared" si="3"/>
        <v>0</v>
      </c>
      <c r="N33" s="256"/>
      <c r="O33" s="475"/>
      <c r="P33" s="476">
        <f t="shared" si="4"/>
        <v>0</v>
      </c>
      <c r="Q33" s="476">
        <f t="shared" si="5"/>
        <v>0</v>
      </c>
      <c r="R33" s="477">
        <f t="shared" si="6"/>
        <v>0</v>
      </c>
      <c r="T33" s="6"/>
      <c r="U33" s="299">
        <f t="shared" si="1"/>
        <v>0</v>
      </c>
      <c r="V33" s="6"/>
      <c r="W33" s="6"/>
    </row>
    <row r="34" spans="1:23" ht="19.5" customHeight="1">
      <c r="A34" s="296"/>
      <c r="B34" s="22"/>
      <c r="C34" s="51"/>
      <c r="D34" s="23" t="s">
        <v>19</v>
      </c>
      <c r="E34" s="52"/>
      <c r="F34" s="260" t="s">
        <v>20</v>
      </c>
      <c r="G34" s="259"/>
      <c r="H34" s="24" t="s">
        <v>21</v>
      </c>
      <c r="I34" s="478">
        <f t="shared" si="2"/>
        <v>0</v>
      </c>
      <c r="J34" s="22"/>
      <c r="K34" s="474"/>
      <c r="M34" s="477">
        <f t="shared" si="3"/>
        <v>0</v>
      </c>
      <c r="N34" s="256"/>
      <c r="O34" s="475"/>
      <c r="P34" s="476">
        <f t="shared" si="4"/>
        <v>0</v>
      </c>
      <c r="Q34" s="476">
        <f t="shared" si="5"/>
        <v>0</v>
      </c>
      <c r="R34" s="477">
        <f t="shared" si="6"/>
        <v>0</v>
      </c>
      <c r="T34" s="6"/>
      <c r="U34" s="299">
        <f t="shared" si="1"/>
        <v>0</v>
      </c>
      <c r="V34" s="6"/>
      <c r="W34" s="6"/>
    </row>
    <row r="35" spans="1:23" ht="19.5" customHeight="1">
      <c r="A35" s="288"/>
      <c r="B35" s="22"/>
      <c r="C35" s="51"/>
      <c r="D35" s="23" t="s">
        <v>19</v>
      </c>
      <c r="E35" s="52"/>
      <c r="F35" s="260" t="s">
        <v>20</v>
      </c>
      <c r="G35" s="259"/>
      <c r="H35" s="24" t="s">
        <v>21</v>
      </c>
      <c r="I35" s="478">
        <f t="shared" si="2"/>
        <v>0</v>
      </c>
      <c r="J35" s="22"/>
      <c r="K35" s="474"/>
      <c r="M35" s="477">
        <f t="shared" si="3"/>
        <v>0</v>
      </c>
      <c r="N35" s="256"/>
      <c r="O35" s="475"/>
      <c r="P35" s="476">
        <f t="shared" si="4"/>
        <v>0</v>
      </c>
      <c r="Q35" s="476">
        <f t="shared" si="5"/>
        <v>0</v>
      </c>
      <c r="R35" s="477">
        <f t="shared" si="6"/>
        <v>0</v>
      </c>
      <c r="T35" s="6"/>
      <c r="U35" s="299">
        <f t="shared" si="1"/>
        <v>0</v>
      </c>
      <c r="V35" s="6"/>
      <c r="W35" s="6"/>
    </row>
    <row r="36" spans="1:23" ht="19.5" customHeight="1">
      <c r="A36" s="288"/>
      <c r="B36" s="22"/>
      <c r="C36" s="51"/>
      <c r="D36" s="23" t="s">
        <v>19</v>
      </c>
      <c r="E36" s="52"/>
      <c r="F36" s="260" t="s">
        <v>20</v>
      </c>
      <c r="G36" s="259"/>
      <c r="H36" s="24" t="s">
        <v>21</v>
      </c>
      <c r="I36" s="478">
        <f t="shared" si="2"/>
        <v>0</v>
      </c>
      <c r="J36" s="22"/>
      <c r="K36" s="474"/>
      <c r="M36" s="477">
        <f t="shared" si="3"/>
        <v>0</v>
      </c>
      <c r="N36" s="256"/>
      <c r="O36" s="475"/>
      <c r="P36" s="476">
        <f t="shared" si="4"/>
        <v>0</v>
      </c>
      <c r="Q36" s="476">
        <f t="shared" si="5"/>
        <v>0</v>
      </c>
      <c r="R36" s="477">
        <f t="shared" si="6"/>
        <v>0</v>
      </c>
      <c r="T36" s="6"/>
      <c r="U36" s="299">
        <f t="shared" si="1"/>
        <v>0</v>
      </c>
      <c r="V36" s="6"/>
      <c r="W36" s="6"/>
    </row>
    <row r="37" spans="1:23" ht="19.5" customHeight="1">
      <c r="A37" s="296"/>
      <c r="B37" s="22"/>
      <c r="C37" s="51"/>
      <c r="D37" s="23" t="s">
        <v>19</v>
      </c>
      <c r="E37" s="52"/>
      <c r="F37" s="260" t="s">
        <v>20</v>
      </c>
      <c r="G37" s="259"/>
      <c r="H37" s="24" t="s">
        <v>21</v>
      </c>
      <c r="I37" s="478">
        <f t="shared" si="2"/>
        <v>0</v>
      </c>
      <c r="J37" s="22"/>
      <c r="K37" s="474"/>
      <c r="M37" s="477">
        <f t="shared" si="3"/>
        <v>0</v>
      </c>
      <c r="N37" s="256"/>
      <c r="O37" s="475"/>
      <c r="P37" s="476">
        <f t="shared" si="4"/>
        <v>0</v>
      </c>
      <c r="Q37" s="476">
        <f t="shared" si="5"/>
        <v>0</v>
      </c>
      <c r="R37" s="477">
        <f t="shared" si="6"/>
        <v>0</v>
      </c>
      <c r="T37" s="6"/>
      <c r="U37" s="299">
        <f t="shared" si="1"/>
        <v>0</v>
      </c>
      <c r="V37" s="6"/>
      <c r="W37" s="6"/>
    </row>
    <row r="38" spans="1:23" ht="19.5" customHeight="1">
      <c r="A38" s="288"/>
      <c r="B38" s="22"/>
      <c r="C38" s="51"/>
      <c r="D38" s="23" t="s">
        <v>19</v>
      </c>
      <c r="E38" s="52"/>
      <c r="F38" s="260" t="s">
        <v>20</v>
      </c>
      <c r="G38" s="259"/>
      <c r="H38" s="24" t="s">
        <v>21</v>
      </c>
      <c r="I38" s="478">
        <f t="shared" si="2"/>
        <v>0</v>
      </c>
      <c r="J38" s="22"/>
      <c r="K38" s="474"/>
      <c r="M38" s="477">
        <f t="shared" si="3"/>
        <v>0</v>
      </c>
      <c r="N38" s="256"/>
      <c r="O38" s="475"/>
      <c r="P38" s="476">
        <f t="shared" si="4"/>
        <v>0</v>
      </c>
      <c r="Q38" s="476">
        <f t="shared" si="5"/>
        <v>0</v>
      </c>
      <c r="R38" s="477">
        <f t="shared" si="6"/>
        <v>0</v>
      </c>
      <c r="T38" s="6"/>
      <c r="U38" s="299">
        <f t="shared" si="1"/>
        <v>0</v>
      </c>
      <c r="V38" s="6"/>
      <c r="W38" s="6"/>
    </row>
    <row r="39" spans="1:23" ht="19.5" customHeight="1">
      <c r="A39" s="288"/>
      <c r="B39" s="22"/>
      <c r="C39" s="51"/>
      <c r="D39" s="23" t="s">
        <v>19</v>
      </c>
      <c r="E39" s="52"/>
      <c r="F39" s="260" t="s">
        <v>20</v>
      </c>
      <c r="G39" s="259"/>
      <c r="H39" s="24" t="s">
        <v>21</v>
      </c>
      <c r="I39" s="478">
        <f t="shared" si="2"/>
        <v>0</v>
      </c>
      <c r="J39" s="22"/>
      <c r="K39" s="474"/>
      <c r="M39" s="477">
        <f t="shared" si="3"/>
        <v>0</v>
      </c>
      <c r="N39" s="256"/>
      <c r="O39" s="475"/>
      <c r="P39" s="476">
        <f t="shared" si="4"/>
        <v>0</v>
      </c>
      <c r="Q39" s="476">
        <f t="shared" si="5"/>
        <v>0</v>
      </c>
      <c r="R39" s="477">
        <f t="shared" si="6"/>
        <v>0</v>
      </c>
      <c r="T39" s="6"/>
      <c r="U39" s="299">
        <f t="shared" si="1"/>
        <v>0</v>
      </c>
      <c r="V39" s="6"/>
      <c r="W39" s="6"/>
    </row>
    <row r="40" spans="1:23" ht="19.5" customHeight="1">
      <c r="A40" s="296"/>
      <c r="B40" s="22"/>
      <c r="C40" s="51"/>
      <c r="D40" s="23" t="s">
        <v>19</v>
      </c>
      <c r="E40" s="52"/>
      <c r="F40" s="260" t="s">
        <v>20</v>
      </c>
      <c r="G40" s="259"/>
      <c r="H40" s="24" t="s">
        <v>21</v>
      </c>
      <c r="I40" s="478">
        <f t="shared" si="2"/>
        <v>0</v>
      </c>
      <c r="J40" s="22"/>
      <c r="K40" s="474"/>
      <c r="M40" s="477">
        <f t="shared" si="3"/>
        <v>0</v>
      </c>
      <c r="N40" s="256"/>
      <c r="O40" s="475"/>
      <c r="P40" s="476">
        <f t="shared" si="4"/>
        <v>0</v>
      </c>
      <c r="Q40" s="476">
        <f t="shared" si="5"/>
        <v>0</v>
      </c>
      <c r="R40" s="477">
        <f t="shared" si="6"/>
        <v>0</v>
      </c>
      <c r="T40" s="6"/>
      <c r="U40" s="299">
        <f t="shared" si="1"/>
        <v>0</v>
      </c>
      <c r="V40" s="6"/>
      <c r="W40" s="6"/>
    </row>
    <row r="41" spans="1:23" ht="19.5" customHeight="1">
      <c r="A41" s="288"/>
      <c r="B41" s="22"/>
      <c r="C41" s="51"/>
      <c r="D41" s="23" t="s">
        <v>19</v>
      </c>
      <c r="E41" s="52"/>
      <c r="F41" s="260" t="s">
        <v>20</v>
      </c>
      <c r="G41" s="259"/>
      <c r="H41" s="24" t="s">
        <v>21</v>
      </c>
      <c r="I41" s="478">
        <f t="shared" si="2"/>
        <v>0</v>
      </c>
      <c r="J41" s="22"/>
      <c r="K41" s="474"/>
      <c r="M41" s="477">
        <f t="shared" si="3"/>
        <v>0</v>
      </c>
      <c r="N41" s="256"/>
      <c r="O41" s="475"/>
      <c r="P41" s="476">
        <f t="shared" si="4"/>
        <v>0</v>
      </c>
      <c r="Q41" s="476">
        <f t="shared" si="5"/>
        <v>0</v>
      </c>
      <c r="R41" s="477">
        <f t="shared" si="6"/>
        <v>0</v>
      </c>
      <c r="T41" s="6"/>
      <c r="U41" s="299">
        <f t="shared" si="1"/>
        <v>0</v>
      </c>
      <c r="V41" s="6"/>
      <c r="W41" s="6"/>
    </row>
    <row r="42" spans="1:23" ht="19.5" customHeight="1">
      <c r="A42" s="288"/>
      <c r="B42" s="22"/>
      <c r="C42" s="51"/>
      <c r="D42" s="23" t="s">
        <v>19</v>
      </c>
      <c r="E42" s="52"/>
      <c r="F42" s="260" t="s">
        <v>20</v>
      </c>
      <c r="G42" s="259"/>
      <c r="H42" s="24" t="s">
        <v>21</v>
      </c>
      <c r="I42" s="478">
        <f t="shared" si="2"/>
        <v>0</v>
      </c>
      <c r="J42" s="22"/>
      <c r="K42" s="474"/>
      <c r="M42" s="477">
        <f t="shared" si="3"/>
        <v>0</v>
      </c>
      <c r="N42" s="256"/>
      <c r="O42" s="475"/>
      <c r="P42" s="476">
        <f t="shared" si="4"/>
        <v>0</v>
      </c>
      <c r="Q42" s="476">
        <f t="shared" si="5"/>
        <v>0</v>
      </c>
      <c r="R42" s="477">
        <f t="shared" si="6"/>
        <v>0</v>
      </c>
      <c r="T42" s="6"/>
      <c r="U42" s="299">
        <f t="shared" si="1"/>
        <v>0</v>
      </c>
      <c r="V42" s="6"/>
      <c r="W42" s="6"/>
    </row>
    <row r="43" spans="1:23" ht="19.5" customHeight="1">
      <c r="A43" s="296"/>
      <c r="B43" s="22"/>
      <c r="C43" s="51"/>
      <c r="D43" s="23" t="s">
        <v>19</v>
      </c>
      <c r="E43" s="52"/>
      <c r="F43" s="260" t="s">
        <v>20</v>
      </c>
      <c r="G43" s="259"/>
      <c r="H43" s="24" t="s">
        <v>21</v>
      </c>
      <c r="I43" s="478">
        <f t="shared" si="2"/>
        <v>0</v>
      </c>
      <c r="J43" s="22"/>
      <c r="K43" s="474"/>
      <c r="M43" s="477">
        <f t="shared" si="3"/>
        <v>0</v>
      </c>
      <c r="N43" s="256"/>
      <c r="O43" s="475"/>
      <c r="P43" s="476">
        <f t="shared" si="4"/>
        <v>0</v>
      </c>
      <c r="Q43" s="476">
        <f t="shared" si="5"/>
        <v>0</v>
      </c>
      <c r="R43" s="477">
        <f t="shared" si="6"/>
        <v>0</v>
      </c>
      <c r="T43" s="6"/>
      <c r="U43" s="299">
        <f t="shared" si="1"/>
        <v>0</v>
      </c>
      <c r="V43" s="6"/>
      <c r="W43" s="6"/>
    </row>
    <row r="44" spans="1:23" ht="19.5" customHeight="1">
      <c r="A44" s="288"/>
      <c r="B44" s="22"/>
      <c r="C44" s="51"/>
      <c r="D44" s="23" t="s">
        <v>19</v>
      </c>
      <c r="E44" s="52"/>
      <c r="F44" s="260" t="s">
        <v>20</v>
      </c>
      <c r="G44" s="259"/>
      <c r="H44" s="24" t="s">
        <v>21</v>
      </c>
      <c r="I44" s="478">
        <f t="shared" si="2"/>
        <v>0</v>
      </c>
      <c r="J44" s="22"/>
      <c r="K44" s="474"/>
      <c r="M44" s="477">
        <f t="shared" si="3"/>
        <v>0</v>
      </c>
      <c r="N44" s="256"/>
      <c r="O44" s="475"/>
      <c r="P44" s="476">
        <f t="shared" si="4"/>
        <v>0</v>
      </c>
      <c r="Q44" s="476">
        <f t="shared" si="5"/>
        <v>0</v>
      </c>
      <c r="R44" s="477">
        <f t="shared" si="6"/>
        <v>0</v>
      </c>
      <c r="T44" s="6"/>
      <c r="U44" s="299">
        <f t="shared" si="1"/>
        <v>0</v>
      </c>
      <c r="V44" s="6"/>
      <c r="W44" s="6"/>
    </row>
    <row r="45" spans="1:23" ht="22.5" customHeight="1">
      <c r="A45" s="296"/>
      <c r="B45" s="22"/>
      <c r="V45" s="6"/>
      <c r="W45" s="6"/>
    </row>
    <row r="46" spans="1:23" ht="20.100000000000001" customHeight="1">
      <c r="A46" s="27"/>
      <c r="B46" s="22"/>
      <c r="C46" s="20"/>
      <c r="D46" s="23"/>
      <c r="E46" s="25"/>
      <c r="F46" s="23"/>
      <c r="G46" s="26"/>
      <c r="H46" s="24"/>
      <c r="I46" s="258"/>
      <c r="J46" s="22"/>
      <c r="K46" s="37"/>
      <c r="M46" s="257"/>
      <c r="N46" s="257"/>
      <c r="O46" s="257"/>
      <c r="P46" s="257"/>
      <c r="Q46" s="257"/>
      <c r="R46" s="257"/>
      <c r="T46" s="6"/>
      <c r="U46" s="297">
        <f>SUM(U9:U45)</f>
        <v>0</v>
      </c>
      <c r="V46" s="6"/>
      <c r="W46" s="6"/>
    </row>
    <row r="47" spans="1:23">
      <c r="A47" s="284" t="s">
        <v>22</v>
      </c>
      <c r="B47" s="19"/>
      <c r="C47" s="20"/>
      <c r="D47" s="23"/>
      <c r="E47" s="25"/>
      <c r="F47" s="23"/>
      <c r="G47" s="26"/>
      <c r="H47" s="24"/>
      <c r="I47" s="478">
        <f>SUM(I9:I46)</f>
        <v>0</v>
      </c>
      <c r="J47" s="22"/>
      <c r="K47" s="39"/>
      <c r="M47" s="478">
        <f>SUM(M9:M46)</f>
        <v>0</v>
      </c>
      <c r="N47" s="256"/>
      <c r="O47" s="256"/>
      <c r="P47" s="478">
        <f t="shared" ref="P47:Q47" si="7">SUM(P9:P46)</f>
        <v>0</v>
      </c>
      <c r="Q47" s="478">
        <f t="shared" si="7"/>
        <v>0</v>
      </c>
      <c r="R47" s="478">
        <f>SUM(R9:R46)</f>
        <v>0</v>
      </c>
      <c r="T47" s="38"/>
      <c r="U47" s="299"/>
      <c r="V47" s="6"/>
      <c r="W47" s="6"/>
    </row>
    <row r="48" spans="1:23">
      <c r="A48" s="284" t="s">
        <v>23</v>
      </c>
      <c r="B48" s="22"/>
      <c r="C48" s="20"/>
      <c r="D48" s="23"/>
      <c r="E48" s="23"/>
      <c r="F48" s="23"/>
      <c r="G48" s="23"/>
      <c r="H48" s="23"/>
      <c r="I48" s="258"/>
      <c r="J48" s="22"/>
      <c r="K48" s="6"/>
      <c r="L48" s="6"/>
      <c r="M48" s="257"/>
      <c r="N48" s="257"/>
      <c r="O48" s="257"/>
      <c r="P48" s="257"/>
      <c r="Q48" s="257"/>
      <c r="R48" s="257"/>
      <c r="S48" s="6"/>
      <c r="T48" s="6"/>
      <c r="U48" s="299"/>
      <c r="V48" s="6"/>
      <c r="W48" s="6"/>
    </row>
    <row r="49" spans="1:23">
      <c r="A49" s="468" t="s">
        <v>153</v>
      </c>
      <c r="B49" s="19"/>
      <c r="C49" s="20"/>
      <c r="D49" s="21"/>
      <c r="E49" s="21"/>
      <c r="F49" s="21"/>
      <c r="G49" s="21"/>
      <c r="H49" s="21"/>
      <c r="J49" s="22"/>
      <c r="K49" s="6"/>
      <c r="L49" s="6"/>
      <c r="M49" s="257"/>
      <c r="N49" s="257"/>
      <c r="O49" s="257"/>
      <c r="P49" s="257"/>
      <c r="Q49" s="257"/>
      <c r="R49" s="484">
        <f>SUM('Budget Worksheet'!C24)</f>
        <v>0</v>
      </c>
      <c r="S49" s="6"/>
      <c r="T49" s="6"/>
      <c r="U49" s="299"/>
      <c r="V49" s="6"/>
      <c r="W49" s="6"/>
    </row>
    <row r="50" spans="1:23">
      <c r="A50" s="27"/>
      <c r="B50" s="19"/>
      <c r="C50" s="20"/>
      <c r="D50" s="21"/>
      <c r="E50" s="21"/>
      <c r="F50" s="21"/>
      <c r="G50" s="21"/>
      <c r="H50" s="21"/>
      <c r="J50" s="22"/>
      <c r="K50" s="6"/>
      <c r="L50" s="6"/>
      <c r="M50" s="6"/>
      <c r="N50" s="6"/>
      <c r="O50" s="6"/>
      <c r="P50" s="6"/>
      <c r="Q50" s="6"/>
      <c r="R50" s="488"/>
      <c r="S50" s="6"/>
      <c r="T50" s="6"/>
      <c r="U50" s="299"/>
      <c r="V50" s="6"/>
      <c r="W50" s="6"/>
    </row>
    <row r="51" spans="1:23">
      <c r="A51" s="284" t="s">
        <v>24</v>
      </c>
      <c r="B51" s="27"/>
      <c r="C51" s="28"/>
      <c r="D51" s="29"/>
      <c r="E51" s="29"/>
      <c r="F51" s="29"/>
      <c r="G51" s="29"/>
      <c r="H51" s="29"/>
      <c r="J51" s="30"/>
      <c r="K51" s="31"/>
      <c r="L51" s="31"/>
      <c r="M51" s="303"/>
      <c r="N51" s="31"/>
      <c r="O51" s="31"/>
      <c r="P51" s="31"/>
      <c r="Q51" s="31"/>
      <c r="S51" s="31"/>
      <c r="T51" s="31"/>
      <c r="U51" s="300"/>
      <c r="V51" s="31"/>
      <c r="W51" s="31"/>
    </row>
    <row r="52" spans="1:23">
      <c r="A52" s="27" t="s">
        <v>66</v>
      </c>
      <c r="B52" s="27"/>
      <c r="C52" s="28"/>
      <c r="D52" s="29"/>
      <c r="E52" s="29"/>
      <c r="F52" s="29"/>
      <c r="G52" s="29"/>
      <c r="H52" s="29"/>
      <c r="J52" s="30"/>
      <c r="K52" s="31"/>
      <c r="L52" s="31"/>
      <c r="M52" s="31"/>
      <c r="N52" s="31"/>
      <c r="O52" s="31"/>
      <c r="P52" s="31"/>
      <c r="Q52" s="31"/>
      <c r="R52" s="261"/>
      <c r="S52" s="31"/>
      <c r="T52" s="31"/>
      <c r="U52" s="300"/>
      <c r="V52" s="31"/>
      <c r="W52" s="31"/>
    </row>
    <row r="53" spans="1:23">
      <c r="A53" s="27"/>
      <c r="B53" s="27"/>
      <c r="C53" s="28"/>
      <c r="D53" s="29"/>
      <c r="E53" s="29"/>
      <c r="F53" s="29"/>
      <c r="G53" s="29"/>
      <c r="H53" s="29"/>
      <c r="J53" s="30"/>
      <c r="K53" s="31"/>
      <c r="L53" s="31"/>
      <c r="M53" s="31"/>
      <c r="N53" s="31"/>
      <c r="O53" s="31"/>
      <c r="P53" s="31"/>
      <c r="Q53" s="31"/>
      <c r="R53" s="262"/>
      <c r="S53" s="31"/>
      <c r="T53" s="31"/>
    </row>
    <row r="54" spans="1:23">
      <c r="A54" s="284" t="s">
        <v>26</v>
      </c>
      <c r="B54" s="27"/>
      <c r="C54" s="28"/>
      <c r="D54" s="29"/>
      <c r="E54" s="29"/>
      <c r="F54" s="29"/>
      <c r="G54" s="29"/>
      <c r="H54" s="29"/>
      <c r="J54" s="30"/>
      <c r="K54" s="31"/>
      <c r="L54" s="31"/>
      <c r="M54" s="31"/>
      <c r="N54" s="31"/>
      <c r="O54" s="31"/>
      <c r="P54" s="31"/>
      <c r="Q54" s="31"/>
      <c r="R54" s="263"/>
      <c r="S54" s="31"/>
      <c r="T54" s="31"/>
    </row>
    <row r="55" spans="1:23">
      <c r="A55" s="27" t="s">
        <v>27</v>
      </c>
      <c r="B55" s="27"/>
      <c r="C55" s="28"/>
      <c r="D55" s="29"/>
      <c r="E55" s="29"/>
      <c r="F55" s="29"/>
      <c r="G55" s="29"/>
      <c r="H55" s="29"/>
      <c r="J55" s="30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3">
      <c r="A56" s="289"/>
      <c r="B56" s="27"/>
      <c r="C56" s="28"/>
      <c r="D56" s="29"/>
      <c r="E56" s="29"/>
      <c r="F56" s="29"/>
      <c r="G56" s="29"/>
      <c r="H56" s="29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3">
      <c r="A57" s="284" t="s">
        <v>58</v>
      </c>
      <c r="B57" s="22"/>
      <c r="C57" s="20"/>
      <c r="D57" s="21"/>
      <c r="E57" s="21"/>
      <c r="F57" s="21"/>
      <c r="G57" s="21"/>
      <c r="H57" s="21"/>
      <c r="J57" s="22"/>
      <c r="K57" s="6"/>
      <c r="L57" s="6"/>
      <c r="M57" s="6"/>
      <c r="N57" s="6"/>
      <c r="O57" s="6"/>
      <c r="P57" s="6"/>
      <c r="Q57" s="6"/>
      <c r="R57" s="485">
        <f>SUM(R47:R54)</f>
        <v>0</v>
      </c>
      <c r="S57" s="6"/>
      <c r="T57" s="6"/>
    </row>
    <row r="58" spans="1:23">
      <c r="A58" s="284" t="s">
        <v>28</v>
      </c>
      <c r="B58" s="22"/>
      <c r="C58" s="20"/>
      <c r="D58" s="22" t="s">
        <v>29</v>
      </c>
      <c r="E58" s="21"/>
      <c r="F58" s="21"/>
      <c r="G58" s="21"/>
      <c r="H58" s="21"/>
      <c r="I58" s="489">
        <f>U46</f>
        <v>0</v>
      </c>
      <c r="J58" s="22"/>
      <c r="K58" s="6"/>
      <c r="L58" s="6"/>
      <c r="N58" s="6"/>
      <c r="O58" s="6"/>
      <c r="P58" s="6"/>
      <c r="Q58" s="6"/>
      <c r="R58" s="6"/>
      <c r="S58" s="6"/>
      <c r="V58" s="6"/>
      <c r="W58" s="6"/>
    </row>
    <row r="59" spans="1:23" ht="9" customHeight="1">
      <c r="A59" s="284"/>
      <c r="B59" s="22"/>
      <c r="C59" s="20"/>
      <c r="D59" s="22"/>
      <c r="E59" s="21"/>
      <c r="F59" s="21"/>
      <c r="G59" s="21"/>
      <c r="H59" s="21"/>
      <c r="I59" s="21"/>
      <c r="J59" s="22"/>
      <c r="K59" s="6"/>
      <c r="L59" s="6"/>
      <c r="N59" s="6"/>
      <c r="O59" s="6"/>
      <c r="P59" s="6"/>
      <c r="Q59" s="6"/>
      <c r="R59" s="6"/>
      <c r="S59" s="6"/>
      <c r="T59" s="6"/>
      <c r="U59" s="299"/>
      <c r="V59" s="6"/>
      <c r="W59" s="6"/>
    </row>
    <row r="60" spans="1:23">
      <c r="A60" s="284"/>
      <c r="B60" s="22"/>
      <c r="C60" s="20"/>
      <c r="D60" s="464" t="s">
        <v>143</v>
      </c>
      <c r="E60" s="21"/>
      <c r="F60" s="21"/>
      <c r="G60" s="21"/>
      <c r="H60" s="21"/>
      <c r="I60" s="481">
        <f>'Productive Hour per FTE'!J31</f>
        <v>2088</v>
      </c>
      <c r="J60" s="22"/>
      <c r="L60" s="6"/>
      <c r="M60" s="481">
        <f>I58*I60</f>
        <v>0</v>
      </c>
      <c r="N60" s="6"/>
      <c r="O60" s="6"/>
      <c r="P60" s="6"/>
      <c r="Q60" s="6"/>
      <c r="R60" s="481">
        <f>'Project List'!G84</f>
        <v>0</v>
      </c>
      <c r="S60" s="6"/>
      <c r="T60" t="s">
        <v>101</v>
      </c>
      <c r="U60" s="299"/>
      <c r="V60" s="6"/>
      <c r="W60" s="6"/>
    </row>
    <row r="61" spans="1:23" ht="9" customHeight="1">
      <c r="A61" s="284"/>
      <c r="B61" s="22"/>
      <c r="C61" s="20"/>
      <c r="D61" s="40"/>
      <c r="E61" s="21"/>
      <c r="F61" s="21"/>
      <c r="G61" s="21"/>
      <c r="H61" s="21"/>
      <c r="I61" s="47"/>
      <c r="J61" s="22"/>
      <c r="L61" s="6"/>
      <c r="M61" s="50"/>
      <c r="N61" s="6"/>
      <c r="O61" s="6"/>
      <c r="P61" s="6"/>
      <c r="Q61" s="6"/>
      <c r="R61" s="49"/>
      <c r="S61" s="6"/>
      <c r="T61" s="332"/>
      <c r="U61" s="299"/>
      <c r="V61" s="6"/>
      <c r="W61" s="6"/>
    </row>
    <row r="62" spans="1:23" ht="12.75" customHeight="1">
      <c r="B62" s="22"/>
      <c r="D62" s="457" t="s">
        <v>91</v>
      </c>
      <c r="E62" s="458"/>
      <c r="F62" s="458"/>
      <c r="G62" s="458"/>
      <c r="H62" s="458"/>
      <c r="I62" s="459"/>
      <c r="J62" s="460"/>
      <c r="K62" s="461"/>
      <c r="L62" s="6"/>
      <c r="M62" s="482">
        <f>R60-M60</f>
        <v>0</v>
      </c>
      <c r="N62" s="6"/>
      <c r="O62" s="6"/>
      <c r="P62" s="6"/>
      <c r="Q62" s="6"/>
      <c r="R62" s="455" t="s">
        <v>100</v>
      </c>
      <c r="S62" s="456"/>
      <c r="T62" s="456"/>
      <c r="U62" s="299"/>
      <c r="V62" s="6"/>
      <c r="W62" s="6"/>
    </row>
    <row r="63" spans="1:23" ht="9" customHeight="1">
      <c r="B63" s="22"/>
      <c r="D63" s="44"/>
      <c r="E63" s="21"/>
      <c r="F63" s="21"/>
      <c r="G63" s="21"/>
      <c r="H63" s="21"/>
      <c r="I63" s="47"/>
      <c r="J63" s="22"/>
      <c r="L63" s="6"/>
      <c r="M63" s="117"/>
      <c r="N63" s="6"/>
      <c r="O63" s="6"/>
      <c r="P63" s="6"/>
      <c r="Q63" s="6"/>
      <c r="R63" s="6"/>
      <c r="S63" s="6"/>
      <c r="T63" s="6"/>
      <c r="U63" s="299"/>
      <c r="V63" s="6"/>
      <c r="W63" s="6"/>
    </row>
    <row r="64" spans="1:23">
      <c r="A64" s="27"/>
      <c r="B64" s="22"/>
      <c r="C64" s="20"/>
      <c r="D64" s="45"/>
      <c r="E64" s="46"/>
      <c r="F64" s="21"/>
      <c r="G64" s="21"/>
      <c r="H64" s="465"/>
      <c r="I64" s="466" t="s">
        <v>144</v>
      </c>
      <c r="J64" s="22"/>
      <c r="L64" s="6"/>
      <c r="M64" s="483">
        <f>SUM(M60:M62)</f>
        <v>0</v>
      </c>
      <c r="N64" s="6"/>
      <c r="O64" s="6"/>
      <c r="P64" s="6"/>
      <c r="Q64" s="6"/>
      <c r="R64" s="6"/>
      <c r="S64" s="6"/>
      <c r="T64" s="6"/>
      <c r="U64" s="299"/>
      <c r="V64" s="6"/>
      <c r="W64" s="6"/>
    </row>
    <row r="65" spans="1:23">
      <c r="A65" s="284" t="s">
        <v>64</v>
      </c>
      <c r="B65" s="30"/>
      <c r="C65" s="32"/>
      <c r="D65" s="33"/>
      <c r="E65" s="33"/>
      <c r="F65" s="33"/>
      <c r="G65" s="33"/>
      <c r="H65" s="33"/>
      <c r="J65" s="30"/>
      <c r="K65" s="31"/>
      <c r="L65" s="31"/>
      <c r="M65" s="491"/>
      <c r="N65" s="31"/>
      <c r="O65" s="31"/>
      <c r="P65" s="31"/>
      <c r="Q65" s="31"/>
      <c r="R65" s="492" t="e">
        <f>SUM(R57/R60,0)</f>
        <v>#DIV/0!</v>
      </c>
      <c r="S65" s="31"/>
      <c r="T65" s="31"/>
      <c r="U65" s="300"/>
      <c r="V65" s="31"/>
      <c r="W65" s="31"/>
    </row>
    <row r="66" spans="1:23">
      <c r="A66" s="27"/>
      <c r="B66" s="34"/>
      <c r="C66" s="20"/>
      <c r="D66" s="21"/>
      <c r="E66" s="21"/>
      <c r="F66" s="21"/>
      <c r="G66" s="21"/>
      <c r="H66" s="35"/>
      <c r="I66" s="36"/>
      <c r="J66" s="22"/>
      <c r="K66" s="6"/>
      <c r="L66" s="6"/>
      <c r="M66" s="488"/>
      <c r="N66" s="6"/>
      <c r="O66" s="6"/>
      <c r="P66" s="6"/>
      <c r="Q66" s="6"/>
      <c r="R66" s="257"/>
      <c r="S66" s="6"/>
      <c r="T66" s="6"/>
      <c r="U66" s="299"/>
      <c r="V66" s="6"/>
      <c r="W66" s="6"/>
    </row>
    <row r="67" spans="1:23" s="22" customFormat="1" ht="15.9" customHeight="1">
      <c r="A67" s="284" t="s">
        <v>61</v>
      </c>
      <c r="B67" s="34"/>
      <c r="C67" s="20"/>
      <c r="D67" s="21"/>
      <c r="E67" s="21"/>
      <c r="F67" s="21"/>
      <c r="G67" s="21"/>
      <c r="H67" s="35"/>
      <c r="I67" s="36" t="s">
        <v>63</v>
      </c>
      <c r="R67" s="486">
        <f>SUM('Budget Worksheet'!C38)</f>
        <v>0</v>
      </c>
      <c r="U67" s="301"/>
    </row>
    <row r="68" spans="1:23">
      <c r="A68" s="27" t="s">
        <v>25</v>
      </c>
      <c r="B68" s="27"/>
      <c r="C68" s="28"/>
      <c r="D68" s="29"/>
      <c r="E68" s="29"/>
      <c r="F68" s="29"/>
      <c r="G68" s="29"/>
      <c r="H68" s="29"/>
      <c r="J68" s="30"/>
      <c r="K68" s="31"/>
      <c r="L68" s="31"/>
      <c r="M68" s="31"/>
      <c r="N68" s="31"/>
      <c r="O68" s="31"/>
      <c r="P68" s="31"/>
      <c r="Q68" s="31"/>
      <c r="R68" s="264"/>
      <c r="S68" s="31"/>
      <c r="T68" s="31"/>
      <c r="U68" s="300"/>
      <c r="V68" s="31"/>
      <c r="W68" s="31"/>
    </row>
    <row r="69" spans="1:23">
      <c r="A69" s="284" t="s">
        <v>62</v>
      </c>
      <c r="B69" s="22"/>
      <c r="C69" s="20"/>
      <c r="D69" s="21"/>
      <c r="E69" s="21"/>
      <c r="F69" s="21"/>
      <c r="G69" s="21"/>
      <c r="H69" s="21"/>
      <c r="J69" s="22"/>
      <c r="K69" s="6"/>
      <c r="L69" s="6"/>
      <c r="M69" s="6"/>
      <c r="N69" s="6"/>
      <c r="O69" s="6"/>
      <c r="P69" s="6"/>
      <c r="Q69" s="6"/>
      <c r="R69" s="485">
        <f>(R57-R67)</f>
        <v>0</v>
      </c>
      <c r="S69" s="6"/>
      <c r="T69" s="6"/>
    </row>
    <row r="70" spans="1:23">
      <c r="A70" s="284"/>
      <c r="B70" s="22"/>
      <c r="C70" s="20"/>
      <c r="D70" s="21"/>
      <c r="E70" s="21"/>
      <c r="F70" s="21"/>
      <c r="G70" s="21"/>
      <c r="H70" s="21"/>
      <c r="J70" s="22"/>
      <c r="K70" s="6"/>
      <c r="L70" s="6"/>
      <c r="M70" s="6"/>
      <c r="N70" s="6"/>
      <c r="O70" s="6"/>
      <c r="P70" s="6"/>
      <c r="Q70" s="6"/>
      <c r="R70" s="265"/>
      <c r="S70" s="6"/>
      <c r="T70" s="6"/>
    </row>
    <row r="71" spans="1:23" s="7" customFormat="1">
      <c r="A71" s="291" t="s">
        <v>65</v>
      </c>
      <c r="F71" s="48"/>
      <c r="R71" s="487" t="e">
        <f>SUM(R57-R67)/R60</f>
        <v>#DIV/0!</v>
      </c>
      <c r="U71" s="302"/>
    </row>
    <row r="73" spans="1:23">
      <c r="A73" s="479" t="s">
        <v>72</v>
      </c>
      <c r="B73" s="480"/>
      <c r="C73" s="480"/>
    </row>
    <row r="74" spans="1:23">
      <c r="A74" s="292" t="s">
        <v>67</v>
      </c>
      <c r="B74" s="53"/>
    </row>
    <row r="76" spans="1:23">
      <c r="A76" s="293" t="s">
        <v>98</v>
      </c>
    </row>
    <row r="86" spans="1:1">
      <c r="A86" s="294"/>
    </row>
  </sheetData>
  <mergeCells count="1">
    <mergeCell ref="A3:R3"/>
  </mergeCells>
  <phoneticPr fontId="14" type="noConversion"/>
  <hyperlinks>
    <hyperlink ref="T2" r:id="rId1" location="rate" display="Need Help? Instuctions and Video Demonstration"/>
  </hyperlinks>
  <printOptions horizontalCentered="1" gridLinesSet="0"/>
  <pageMargins left="0.5" right="0.5" top="0.5" bottom="0.75" header="0.5" footer="0.5"/>
  <pageSetup scale="59" firstPageNumber="2" orientation="portrait" useFirstPageNumber="1" r:id="rId2"/>
  <headerFooter alignWithMargins="0">
    <oddFooter>&amp;L&amp;"Times New Roman,Regular"File Name: &amp;F&amp;C&amp;"Times New Roman,Regular"Page 4 of 8&amp;R&amp;"Times New Roman,Regular"Print Date: &amp;D</oddFooter>
  </headerFooter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 enableFormatConditionsCalculation="0">
    <pageSetUpPr fitToPage="1"/>
  </sheetPr>
  <dimension ref="A1:I44"/>
  <sheetViews>
    <sheetView topLeftCell="A28" workbookViewId="0">
      <selection activeCell="C39" sqref="C39"/>
    </sheetView>
  </sheetViews>
  <sheetFormatPr defaultColWidth="9.109375" defaultRowHeight="13.2"/>
  <cols>
    <col min="1" max="1" width="15.44140625" style="122" customWidth="1"/>
    <col min="2" max="2" width="41.109375" style="119" customWidth="1"/>
    <col min="3" max="3" width="14.6640625" style="120" customWidth="1"/>
    <col min="4" max="4" width="24.5546875" style="119" customWidth="1"/>
    <col min="5" max="16384" width="9.109375" style="119"/>
  </cols>
  <sheetData>
    <row r="1" spans="1:7" ht="15.6">
      <c r="A1" s="118" t="s">
        <v>150</v>
      </c>
      <c r="C1" s="463" t="s">
        <v>142</v>
      </c>
    </row>
    <row r="2" spans="1:7" ht="13.8">
      <c r="A2" s="121"/>
    </row>
    <row r="3" spans="1:7" ht="15.6">
      <c r="G3" s="470" t="s">
        <v>155</v>
      </c>
    </row>
    <row r="5" spans="1:7" s="180" customFormat="1" ht="30.75" customHeight="1">
      <c r="A5" s="177" t="s">
        <v>69</v>
      </c>
      <c r="B5" s="241" t="s">
        <v>151</v>
      </c>
      <c r="C5" s="177" t="s">
        <v>68</v>
      </c>
      <c r="D5" s="240" t="s">
        <v>70</v>
      </c>
    </row>
    <row r="6" spans="1:7" ht="18" customHeight="1"/>
    <row r="7" spans="1:7" ht="18" customHeight="1">
      <c r="A7" s="159"/>
      <c r="B7" s="160"/>
      <c r="C7" s="247"/>
      <c r="D7" s="161"/>
    </row>
    <row r="8" spans="1:7" ht="18" customHeight="1">
      <c r="A8" s="162"/>
      <c r="B8" s="163"/>
      <c r="C8" s="248"/>
      <c r="D8" s="164"/>
    </row>
    <row r="9" spans="1:7" ht="18" customHeight="1">
      <c r="A9" s="162"/>
      <c r="B9" s="163"/>
      <c r="C9" s="248"/>
      <c r="D9" s="164"/>
    </row>
    <row r="10" spans="1:7" ht="18" customHeight="1">
      <c r="A10" s="162"/>
      <c r="B10" s="163"/>
      <c r="C10" s="248"/>
      <c r="D10" s="164"/>
    </row>
    <row r="11" spans="1:7" ht="18" customHeight="1">
      <c r="A11" s="162"/>
      <c r="B11" s="163"/>
      <c r="C11" s="248"/>
      <c r="D11" s="164"/>
    </row>
    <row r="12" spans="1:7" ht="18" customHeight="1">
      <c r="A12" s="162"/>
      <c r="B12" s="163"/>
      <c r="C12" s="248"/>
      <c r="D12" s="164"/>
    </row>
    <row r="13" spans="1:7" ht="18" customHeight="1">
      <c r="A13" s="162"/>
      <c r="B13" s="163"/>
      <c r="C13" s="248"/>
      <c r="D13" s="164"/>
    </row>
    <row r="14" spans="1:7" ht="18" customHeight="1">
      <c r="A14" s="162"/>
      <c r="B14" s="163"/>
      <c r="C14" s="248"/>
      <c r="D14" s="164"/>
    </row>
    <row r="15" spans="1:7" ht="18" customHeight="1">
      <c r="A15" s="162"/>
      <c r="B15" s="163"/>
      <c r="C15" s="248"/>
      <c r="D15" s="164"/>
    </row>
    <row r="16" spans="1:7" ht="18" customHeight="1">
      <c r="A16" s="162"/>
      <c r="B16" s="163"/>
      <c r="C16" s="248"/>
      <c r="D16" s="164"/>
    </row>
    <row r="17" spans="1:9" ht="18" customHeight="1">
      <c r="A17" s="162"/>
      <c r="B17" s="163"/>
      <c r="C17" s="248"/>
      <c r="D17" s="164"/>
    </row>
    <row r="18" spans="1:9" ht="18" customHeight="1">
      <c r="A18" s="162"/>
      <c r="B18" s="163"/>
      <c r="C18" s="248"/>
      <c r="D18" s="164"/>
    </row>
    <row r="19" spans="1:9" ht="18" customHeight="1">
      <c r="A19" s="162"/>
      <c r="B19" s="163"/>
      <c r="C19" s="248"/>
      <c r="D19" s="164"/>
    </row>
    <row r="20" spans="1:9" ht="18" customHeight="1">
      <c r="A20" s="162"/>
      <c r="B20" s="163"/>
      <c r="C20" s="249"/>
      <c r="D20" s="165"/>
    </row>
    <row r="21" spans="1:9" ht="18" customHeight="1">
      <c r="A21" s="162"/>
      <c r="B21" s="163"/>
      <c r="C21" s="249"/>
      <c r="D21" s="165"/>
    </row>
    <row r="22" spans="1:9" ht="18" customHeight="1">
      <c r="A22" s="166"/>
      <c r="B22" s="167"/>
      <c r="C22" s="250"/>
      <c r="D22" s="168"/>
    </row>
    <row r="23" spans="1:9" ht="18" customHeight="1">
      <c r="C23" s="251"/>
    </row>
    <row r="24" spans="1:9" s="123" customFormat="1" ht="18" customHeight="1">
      <c r="A24" s="467" t="s">
        <v>152</v>
      </c>
      <c r="B24" s="244"/>
      <c r="C24" s="246">
        <f>SUM(C7:C22)</f>
        <v>0</v>
      </c>
    </row>
    <row r="25" spans="1:9" ht="18" customHeight="1">
      <c r="C25" s="252"/>
    </row>
    <row r="26" spans="1:9" ht="18" customHeight="1">
      <c r="C26" s="252"/>
    </row>
    <row r="27" spans="1:9" s="179" customFormat="1" ht="30.75" customHeight="1">
      <c r="A27" s="177" t="s">
        <v>90</v>
      </c>
      <c r="B27" s="178" t="s">
        <v>89</v>
      </c>
      <c r="C27" s="253" t="s">
        <v>88</v>
      </c>
      <c r="D27" s="239" t="s">
        <v>70</v>
      </c>
    </row>
    <row r="28" spans="1:9" ht="18" customHeight="1">
      <c r="A28" s="159"/>
      <c r="B28" s="169"/>
      <c r="C28" s="254"/>
      <c r="D28" s="170"/>
      <c r="F28" s="124"/>
      <c r="G28" s="125"/>
      <c r="H28" s="125"/>
      <c r="I28" s="125"/>
    </row>
    <row r="29" spans="1:9" ht="18" customHeight="1">
      <c r="A29" s="162"/>
      <c r="B29" s="171"/>
      <c r="C29" s="248"/>
      <c r="D29" s="164"/>
      <c r="F29" s="124"/>
      <c r="G29" s="125"/>
      <c r="H29" s="125"/>
      <c r="I29" s="125"/>
    </row>
    <row r="30" spans="1:9" ht="18" customHeight="1">
      <c r="A30" s="162"/>
      <c r="B30" s="171"/>
      <c r="C30" s="248"/>
      <c r="D30" s="164"/>
      <c r="F30" s="126"/>
      <c r="G30" s="124"/>
      <c r="H30" s="125"/>
      <c r="I30" s="125"/>
    </row>
    <row r="31" spans="1:9" ht="18" customHeight="1">
      <c r="A31" s="172"/>
      <c r="B31" s="171"/>
      <c r="C31" s="248"/>
      <c r="D31" s="164"/>
      <c r="F31" s="126"/>
      <c r="G31" s="124"/>
      <c r="H31" s="125"/>
      <c r="I31" s="125"/>
    </row>
    <row r="32" spans="1:9" ht="18" customHeight="1">
      <c r="A32" s="172"/>
      <c r="B32" s="171"/>
      <c r="C32" s="248"/>
      <c r="D32" s="164"/>
      <c r="F32" s="126"/>
      <c r="G32" s="124"/>
      <c r="H32" s="125"/>
      <c r="I32" s="125"/>
    </row>
    <row r="33" spans="1:7" ht="18" customHeight="1">
      <c r="A33" s="172"/>
      <c r="B33" s="173"/>
      <c r="C33" s="248"/>
      <c r="D33" s="164"/>
      <c r="F33" s="124"/>
    </row>
    <row r="34" spans="1:7" ht="18" customHeight="1">
      <c r="A34" s="172"/>
      <c r="B34" s="173"/>
      <c r="C34" s="248"/>
      <c r="D34" s="164"/>
      <c r="F34" s="127"/>
    </row>
    <row r="35" spans="1:7" ht="18" customHeight="1">
      <c r="A35" s="172"/>
      <c r="B35" s="173"/>
      <c r="C35" s="248"/>
      <c r="D35" s="164"/>
      <c r="F35" s="127"/>
    </row>
    <row r="36" spans="1:7" ht="18" customHeight="1">
      <c r="A36" s="174"/>
      <c r="B36" s="175"/>
      <c r="C36" s="255"/>
      <c r="D36" s="176"/>
    </row>
    <row r="37" spans="1:7" ht="18" customHeight="1">
      <c r="C37" s="252"/>
      <c r="G37" s="128"/>
    </row>
    <row r="38" spans="1:7" ht="18" customHeight="1">
      <c r="A38" s="242" t="s">
        <v>59</v>
      </c>
      <c r="B38" s="243"/>
      <c r="C38" s="245">
        <f>SUM(C28:C36)</f>
        <v>0</v>
      </c>
    </row>
    <row r="41" spans="1:7" s="109" customFormat="1">
      <c r="A41" s="181" t="s">
        <v>67</v>
      </c>
      <c r="B41" s="181"/>
      <c r="C41" s="130"/>
    </row>
    <row r="42" spans="1:7" s="109" customFormat="1">
      <c r="A42" s="129" t="s">
        <v>72</v>
      </c>
      <c r="B42" s="129"/>
      <c r="C42" s="130"/>
    </row>
    <row r="44" spans="1:7">
      <c r="A44" s="122" t="s">
        <v>99</v>
      </c>
    </row>
  </sheetData>
  <phoneticPr fontId="14" type="noConversion"/>
  <hyperlinks>
    <hyperlink ref="G3" r:id="rId1" location="budget" display="Need Help? Instuctions and Video Demonstration"/>
  </hyperlinks>
  <pageMargins left="0.5" right="0.25" top="0.5" bottom="0.75" header="0.5" footer="0.25"/>
  <pageSetup orientation="portrait" r:id="rId2"/>
  <headerFooter alignWithMargins="0">
    <oddFooter>&amp;L&amp;"Times New Roman,Regular"File Name: &amp;F&amp;C&amp;"Times New Roman,Regular"Page 5 of 8&amp;R&amp;"Times New Roman,Regular"Print Date: 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 enableFormatConditionsCalculation="0">
    <pageSetUpPr fitToPage="1"/>
  </sheetPr>
  <dimension ref="A1:P37"/>
  <sheetViews>
    <sheetView topLeftCell="A13" workbookViewId="0">
      <selection activeCell="I16" sqref="I16"/>
    </sheetView>
  </sheetViews>
  <sheetFormatPr defaultColWidth="9.109375" defaultRowHeight="11.4"/>
  <cols>
    <col min="1" max="1" width="17.88671875" style="63" customWidth="1"/>
    <col min="2" max="2" width="17" style="63" customWidth="1"/>
    <col min="3" max="3" width="10" style="63" customWidth="1"/>
    <col min="4" max="4" width="11" style="63" customWidth="1"/>
    <col min="5" max="5" width="8.5546875" style="63" customWidth="1"/>
    <col min="6" max="6" width="9.109375" style="63"/>
    <col min="7" max="7" width="9.88671875" style="63" customWidth="1"/>
    <col min="8" max="9" width="9.109375" style="63"/>
    <col min="10" max="10" width="13.6640625" style="63" customWidth="1"/>
    <col min="11" max="11" width="17.6640625" style="63" customWidth="1"/>
    <col min="12" max="12" width="13.5546875" style="63" customWidth="1"/>
    <col min="13" max="13" width="11.5546875" style="63" customWidth="1"/>
    <col min="14" max="16384" width="9.109375" style="63"/>
  </cols>
  <sheetData>
    <row r="1" spans="1:16" ht="15.6">
      <c r="A1" s="113" t="str">
        <f>'[1]Productive Hour per FTE'!A1</f>
        <v>UNIVERSITY OF CALIFORNIA, ANR - RECHARGE ACTIVITY REVIEW AND PROPOSAL</v>
      </c>
      <c r="B1" s="58"/>
      <c r="C1" s="59"/>
      <c r="D1" s="60"/>
      <c r="E1" s="59"/>
      <c r="F1" s="61"/>
      <c r="G1" s="60"/>
      <c r="H1" s="60"/>
      <c r="I1" s="60"/>
      <c r="J1" s="59"/>
      <c r="K1" s="60"/>
      <c r="L1" s="60"/>
      <c r="M1" s="59"/>
      <c r="N1" s="59"/>
      <c r="O1" s="62"/>
      <c r="P1" s="59"/>
    </row>
    <row r="2" spans="1:16" ht="13.2">
      <c r="A2" s="114" t="s">
        <v>81</v>
      </c>
      <c r="B2" s="58"/>
      <c r="C2" s="59"/>
      <c r="D2" s="60"/>
      <c r="E2" s="59"/>
      <c r="F2" s="61"/>
      <c r="G2" s="60"/>
      <c r="H2" s="60"/>
      <c r="I2" s="60"/>
      <c r="J2" s="59"/>
      <c r="K2" s="60"/>
      <c r="L2" s="60"/>
      <c r="M2" s="59"/>
      <c r="N2" s="59"/>
      <c r="O2" s="62"/>
      <c r="P2" s="59"/>
    </row>
    <row r="3" spans="1:16" ht="15.6">
      <c r="A3" s="62"/>
      <c r="B3" s="62"/>
      <c r="C3" s="54"/>
      <c r="D3" s="64"/>
      <c r="E3" s="54"/>
      <c r="F3" s="65"/>
      <c r="G3" s="64"/>
      <c r="H3" s="64"/>
      <c r="I3" s="64"/>
      <c r="J3" s="54"/>
      <c r="K3" s="471" t="s">
        <v>155</v>
      </c>
      <c r="L3" s="64"/>
      <c r="M3" s="54"/>
      <c r="N3" s="54"/>
      <c r="O3" s="66"/>
      <c r="P3" s="54"/>
    </row>
    <row r="4" spans="1:16" ht="13.8">
      <c r="A4" s="56" t="s">
        <v>49</v>
      </c>
      <c r="B4" s="56"/>
      <c r="C4" s="111"/>
      <c r="D4" s="67"/>
      <c r="E4" s="68"/>
      <c r="F4" s="69"/>
      <c r="G4" s="69"/>
      <c r="H4" s="268"/>
      <c r="I4" s="268"/>
      <c r="J4" s="269"/>
      <c r="K4" s="268"/>
      <c r="L4" s="268"/>
      <c r="M4" s="269"/>
      <c r="N4" s="269"/>
      <c r="O4" s="270"/>
      <c r="P4" s="269"/>
    </row>
    <row r="5" spans="1:16" ht="13.8">
      <c r="A5" s="57" t="s">
        <v>50</v>
      </c>
      <c r="B5" s="57"/>
      <c r="C5" s="112"/>
      <c r="D5" s="67"/>
      <c r="E5" s="68"/>
      <c r="F5" s="69"/>
      <c r="G5" s="69"/>
      <c r="H5" s="268"/>
      <c r="I5" s="268"/>
      <c r="J5" s="269"/>
      <c r="K5" s="268"/>
      <c r="L5" s="268"/>
      <c r="M5" s="269"/>
      <c r="N5" s="269"/>
      <c r="O5" s="270"/>
      <c r="P5" s="269"/>
    </row>
    <row r="6" spans="1:16" ht="12">
      <c r="A6" s="41"/>
      <c r="B6" s="41"/>
      <c r="C6" s="42"/>
      <c r="D6" s="70"/>
      <c r="E6" s="41"/>
      <c r="F6" s="71"/>
      <c r="G6" s="64"/>
      <c r="H6" s="64"/>
      <c r="I6" s="64"/>
      <c r="J6" s="54"/>
      <c r="K6" s="64"/>
      <c r="L6" s="64"/>
      <c r="M6" s="54"/>
      <c r="N6" s="54"/>
      <c r="O6" s="66"/>
      <c r="P6" s="54"/>
    </row>
    <row r="7" spans="1:16" ht="12">
      <c r="A7" s="41"/>
      <c r="B7" s="41"/>
      <c r="C7" s="54"/>
      <c r="D7" s="64"/>
      <c r="E7" s="54"/>
      <c r="F7" s="65"/>
      <c r="G7" s="64"/>
      <c r="H7" s="64"/>
      <c r="I7" s="64"/>
      <c r="J7" s="54"/>
      <c r="K7" s="64"/>
      <c r="L7" s="64"/>
      <c r="M7" s="54"/>
      <c r="N7" s="54"/>
      <c r="O7" s="66"/>
      <c r="P7" s="54"/>
    </row>
    <row r="8" spans="1:16" ht="12">
      <c r="A8" s="43" t="s">
        <v>30</v>
      </c>
      <c r="B8" s="43"/>
      <c r="C8" s="54"/>
      <c r="D8" s="64"/>
      <c r="E8" s="54"/>
      <c r="F8" s="65"/>
      <c r="G8" s="54"/>
      <c r="H8" s="64"/>
      <c r="I8" s="64"/>
      <c r="J8" s="54"/>
      <c r="K8" s="64"/>
      <c r="L8" s="64"/>
      <c r="M8" s="54"/>
      <c r="N8" s="54"/>
      <c r="O8" s="66"/>
      <c r="P8" s="54"/>
    </row>
    <row r="9" spans="1:16" ht="12">
      <c r="A9" s="43"/>
      <c r="B9" s="43"/>
      <c r="C9" s="54"/>
      <c r="D9" s="64"/>
      <c r="E9" s="54"/>
      <c r="F9" s="65"/>
      <c r="G9" s="54"/>
      <c r="H9" s="64"/>
      <c r="I9" s="64"/>
      <c r="J9" s="54"/>
      <c r="K9" s="64"/>
      <c r="L9" s="64"/>
      <c r="M9" s="54"/>
      <c r="N9" s="54"/>
      <c r="O9" s="66"/>
      <c r="P9" s="54"/>
    </row>
    <row r="10" spans="1:16" ht="12">
      <c r="A10" s="41"/>
      <c r="B10" s="41"/>
      <c r="C10" s="54"/>
      <c r="D10" s="64"/>
      <c r="E10" s="54"/>
      <c r="F10" s="65"/>
      <c r="G10" s="54"/>
      <c r="H10" s="64"/>
      <c r="I10" s="64"/>
      <c r="J10" s="54"/>
      <c r="K10" s="64"/>
      <c r="L10" s="64"/>
      <c r="M10" s="54"/>
      <c r="N10" s="54"/>
      <c r="O10" s="66"/>
      <c r="P10" s="54"/>
    </row>
    <row r="11" spans="1:16">
      <c r="A11" s="72" t="s">
        <v>95</v>
      </c>
      <c r="B11" s="73"/>
      <c r="C11" s="74" t="s">
        <v>31</v>
      </c>
      <c r="D11" s="76" t="s">
        <v>51</v>
      </c>
      <c r="E11" s="76" t="s">
        <v>33</v>
      </c>
      <c r="F11" s="77" t="s">
        <v>34</v>
      </c>
      <c r="G11" s="76" t="s">
        <v>35</v>
      </c>
      <c r="H11" s="74" t="s">
        <v>36</v>
      </c>
      <c r="I11" s="76" t="s">
        <v>37</v>
      </c>
      <c r="J11" s="76" t="s">
        <v>37</v>
      </c>
      <c r="K11" s="76" t="s">
        <v>37</v>
      </c>
      <c r="L11" s="76" t="s">
        <v>37</v>
      </c>
      <c r="M11" s="76" t="s">
        <v>38</v>
      </c>
      <c r="N11" s="472" t="s">
        <v>156</v>
      </c>
      <c r="O11" s="472" t="s">
        <v>117</v>
      </c>
      <c r="P11" s="472" t="s">
        <v>157</v>
      </c>
    </row>
    <row r="12" spans="1:16">
      <c r="A12" s="78" t="s">
        <v>96</v>
      </c>
      <c r="B12" s="79"/>
      <c r="C12" s="80" t="s">
        <v>32</v>
      </c>
      <c r="D12" s="75" t="s">
        <v>52</v>
      </c>
      <c r="E12" s="75" t="s">
        <v>39</v>
      </c>
      <c r="F12" s="81" t="s">
        <v>40</v>
      </c>
      <c r="G12" s="75" t="s">
        <v>41</v>
      </c>
      <c r="H12" s="80" t="s">
        <v>42</v>
      </c>
      <c r="I12" s="75" t="s">
        <v>43</v>
      </c>
      <c r="J12" s="75" t="s">
        <v>43</v>
      </c>
      <c r="K12" s="75" t="s">
        <v>43</v>
      </c>
      <c r="L12" s="75" t="s">
        <v>43</v>
      </c>
      <c r="M12" s="75" t="s">
        <v>44</v>
      </c>
      <c r="N12" s="80" t="s">
        <v>35</v>
      </c>
      <c r="O12" s="80" t="s">
        <v>35</v>
      </c>
      <c r="P12" s="80" t="s">
        <v>35</v>
      </c>
    </row>
    <row r="13" spans="1:16">
      <c r="A13" s="78" t="s">
        <v>97</v>
      </c>
      <c r="B13" s="79"/>
      <c r="C13" s="82" t="s">
        <v>45</v>
      </c>
      <c r="D13" s="75" t="s">
        <v>53</v>
      </c>
      <c r="E13" s="75"/>
      <c r="F13" s="81" t="s">
        <v>46</v>
      </c>
      <c r="G13" s="75" t="s">
        <v>94</v>
      </c>
      <c r="H13" s="80" t="s">
        <v>47</v>
      </c>
      <c r="I13" s="75" t="s">
        <v>94</v>
      </c>
      <c r="J13" s="75" t="s">
        <v>94</v>
      </c>
      <c r="K13" s="75" t="s">
        <v>94</v>
      </c>
      <c r="L13" s="75" t="s">
        <v>94</v>
      </c>
      <c r="M13" s="75" t="s">
        <v>94</v>
      </c>
      <c r="N13" s="75" t="s">
        <v>94</v>
      </c>
      <c r="O13" s="75" t="s">
        <v>94</v>
      </c>
      <c r="P13" s="75" t="s">
        <v>94</v>
      </c>
    </row>
    <row r="14" spans="1:16">
      <c r="A14" s="83"/>
      <c r="B14" s="84"/>
      <c r="C14" s="82"/>
      <c r="D14" s="75"/>
      <c r="E14" s="75"/>
      <c r="F14" s="81"/>
      <c r="G14" s="75" t="s">
        <v>93</v>
      </c>
      <c r="H14" s="80"/>
      <c r="I14" s="75" t="s">
        <v>93</v>
      </c>
      <c r="J14" s="75" t="s">
        <v>93</v>
      </c>
      <c r="K14" s="75" t="s">
        <v>93</v>
      </c>
      <c r="L14" s="75" t="s">
        <v>93</v>
      </c>
      <c r="M14" s="75" t="s">
        <v>93</v>
      </c>
      <c r="N14" s="75" t="s">
        <v>93</v>
      </c>
      <c r="O14" s="75" t="s">
        <v>93</v>
      </c>
      <c r="P14" s="75" t="s">
        <v>93</v>
      </c>
    </row>
    <row r="15" spans="1:16">
      <c r="A15" s="85" t="s">
        <v>56</v>
      </c>
      <c r="B15" s="86" t="s">
        <v>54</v>
      </c>
      <c r="C15" s="87" t="s">
        <v>0</v>
      </c>
      <c r="D15" s="87" t="s">
        <v>0</v>
      </c>
      <c r="E15" s="87" t="s">
        <v>0</v>
      </c>
      <c r="F15" s="88" t="s">
        <v>0</v>
      </c>
      <c r="G15" s="87" t="s">
        <v>0</v>
      </c>
      <c r="H15" s="87" t="s">
        <v>0</v>
      </c>
      <c r="I15" s="207" t="s">
        <v>38</v>
      </c>
      <c r="J15" s="277"/>
      <c r="K15" s="278"/>
      <c r="L15" s="278"/>
      <c r="M15" s="87" t="s">
        <v>0</v>
      </c>
      <c r="N15" s="87" t="s">
        <v>0</v>
      </c>
      <c r="O15" s="87" t="s">
        <v>0</v>
      </c>
      <c r="P15" s="87" t="s">
        <v>0</v>
      </c>
    </row>
    <row r="16" spans="1:16">
      <c r="A16" s="276"/>
      <c r="B16" s="132"/>
      <c r="C16" s="133"/>
      <c r="D16" s="212"/>
      <c r="E16" s="213"/>
      <c r="F16" s="134"/>
      <c r="G16" s="222">
        <f>(D16-E16)*F16</f>
        <v>0</v>
      </c>
      <c r="H16" s="135"/>
      <c r="I16" s="136"/>
      <c r="J16" s="135"/>
      <c r="K16" s="135"/>
      <c r="L16" s="135"/>
      <c r="M16" s="208">
        <f t="shared" ref="M16:P31" si="0">IF(I16=0,0,($G16/$H16)*I16)</f>
        <v>0</v>
      </c>
      <c r="N16" s="208">
        <f>IF(J16=0,0,($G16/$H16)*J16)</f>
        <v>0</v>
      </c>
      <c r="O16" s="208">
        <f t="shared" si="0"/>
        <v>0</v>
      </c>
      <c r="P16" s="208">
        <f t="shared" si="0"/>
        <v>0</v>
      </c>
    </row>
    <row r="17" spans="1:16">
      <c r="A17" s="279"/>
      <c r="B17" s="89"/>
      <c r="C17" s="90"/>
      <c r="D17" s="214"/>
      <c r="E17" s="215"/>
      <c r="F17" s="91"/>
      <c r="G17" s="223">
        <f t="shared" ref="G17:G36" si="1">(D17-E17)*F17</f>
        <v>0</v>
      </c>
      <c r="H17" s="92"/>
      <c r="I17" s="138"/>
      <c r="J17" s="92"/>
      <c r="K17" s="92"/>
      <c r="L17" s="92"/>
      <c r="M17" s="209">
        <f t="shared" si="0"/>
        <v>0</v>
      </c>
      <c r="N17" s="209">
        <f t="shared" si="0"/>
        <v>0</v>
      </c>
      <c r="O17" s="209">
        <f t="shared" si="0"/>
        <v>0</v>
      </c>
      <c r="P17" s="209">
        <f t="shared" si="0"/>
        <v>0</v>
      </c>
    </row>
    <row r="18" spans="1:16">
      <c r="A18" s="279"/>
      <c r="B18" s="89"/>
      <c r="C18" s="90"/>
      <c r="D18" s="214"/>
      <c r="E18" s="215"/>
      <c r="F18" s="91"/>
      <c r="G18" s="223">
        <f t="shared" si="1"/>
        <v>0</v>
      </c>
      <c r="H18" s="92"/>
      <c r="I18" s="138"/>
      <c r="J18" s="92"/>
      <c r="K18" s="92"/>
      <c r="L18" s="92"/>
      <c r="M18" s="209">
        <f t="shared" si="0"/>
        <v>0</v>
      </c>
      <c r="N18" s="209">
        <f t="shared" si="0"/>
        <v>0</v>
      </c>
      <c r="O18" s="209">
        <f t="shared" si="0"/>
        <v>0</v>
      </c>
      <c r="P18" s="209">
        <f t="shared" si="0"/>
        <v>0</v>
      </c>
    </row>
    <row r="19" spans="1:16">
      <c r="A19" s="279"/>
      <c r="B19" s="89"/>
      <c r="C19" s="90"/>
      <c r="D19" s="214"/>
      <c r="E19" s="215"/>
      <c r="F19" s="91"/>
      <c r="G19" s="223">
        <f t="shared" si="1"/>
        <v>0</v>
      </c>
      <c r="H19" s="92"/>
      <c r="I19" s="138"/>
      <c r="J19" s="92"/>
      <c r="K19" s="92"/>
      <c r="L19" s="92"/>
      <c r="M19" s="209">
        <f t="shared" si="0"/>
        <v>0</v>
      </c>
      <c r="N19" s="209">
        <f t="shared" si="0"/>
        <v>0</v>
      </c>
      <c r="O19" s="209">
        <f t="shared" si="0"/>
        <v>0</v>
      </c>
      <c r="P19" s="209">
        <f t="shared" si="0"/>
        <v>0</v>
      </c>
    </row>
    <row r="20" spans="1:16">
      <c r="A20" s="279"/>
      <c r="B20" s="89"/>
      <c r="C20" s="90"/>
      <c r="D20" s="214"/>
      <c r="E20" s="215"/>
      <c r="F20" s="91"/>
      <c r="G20" s="223">
        <f t="shared" si="1"/>
        <v>0</v>
      </c>
      <c r="H20" s="92"/>
      <c r="I20" s="138"/>
      <c r="J20" s="92"/>
      <c r="K20" s="92"/>
      <c r="L20" s="92"/>
      <c r="M20" s="209">
        <f t="shared" si="0"/>
        <v>0</v>
      </c>
      <c r="N20" s="209">
        <f t="shared" si="0"/>
        <v>0</v>
      </c>
      <c r="O20" s="209">
        <f t="shared" si="0"/>
        <v>0</v>
      </c>
      <c r="P20" s="209">
        <f t="shared" si="0"/>
        <v>0</v>
      </c>
    </row>
    <row r="21" spans="1:16">
      <c r="A21" s="279"/>
      <c r="B21" s="89"/>
      <c r="C21" s="90"/>
      <c r="D21" s="214"/>
      <c r="E21" s="215"/>
      <c r="F21" s="91"/>
      <c r="G21" s="223">
        <f t="shared" si="1"/>
        <v>0</v>
      </c>
      <c r="H21" s="92"/>
      <c r="I21" s="138"/>
      <c r="J21" s="92"/>
      <c r="K21" s="92"/>
      <c r="L21" s="92"/>
      <c r="M21" s="209">
        <f t="shared" si="0"/>
        <v>0</v>
      </c>
      <c r="N21" s="209">
        <f t="shared" si="0"/>
        <v>0</v>
      </c>
      <c r="O21" s="209">
        <f t="shared" si="0"/>
        <v>0</v>
      </c>
      <c r="P21" s="209">
        <f t="shared" si="0"/>
        <v>0</v>
      </c>
    </row>
    <row r="22" spans="1:16">
      <c r="A22" s="279"/>
      <c r="B22" s="89"/>
      <c r="C22" s="90"/>
      <c r="D22" s="214"/>
      <c r="E22" s="215"/>
      <c r="F22" s="91"/>
      <c r="G22" s="223">
        <f t="shared" si="1"/>
        <v>0</v>
      </c>
      <c r="H22" s="92"/>
      <c r="I22" s="138"/>
      <c r="J22" s="92"/>
      <c r="K22" s="92"/>
      <c r="L22" s="92"/>
      <c r="M22" s="209">
        <f t="shared" si="0"/>
        <v>0</v>
      </c>
      <c r="N22" s="209">
        <f t="shared" si="0"/>
        <v>0</v>
      </c>
      <c r="O22" s="209">
        <f t="shared" si="0"/>
        <v>0</v>
      </c>
      <c r="P22" s="209">
        <f t="shared" si="0"/>
        <v>0</v>
      </c>
    </row>
    <row r="23" spans="1:16">
      <c r="A23" s="279"/>
      <c r="B23" s="89"/>
      <c r="C23" s="90"/>
      <c r="D23" s="214"/>
      <c r="E23" s="215"/>
      <c r="F23" s="91"/>
      <c r="G23" s="223">
        <f t="shared" si="1"/>
        <v>0</v>
      </c>
      <c r="H23" s="92"/>
      <c r="I23" s="138"/>
      <c r="J23" s="92"/>
      <c r="K23" s="92"/>
      <c r="L23" s="92"/>
      <c r="M23" s="209">
        <f t="shared" si="0"/>
        <v>0</v>
      </c>
      <c r="N23" s="209">
        <f t="shared" si="0"/>
        <v>0</v>
      </c>
      <c r="O23" s="209">
        <f t="shared" si="0"/>
        <v>0</v>
      </c>
      <c r="P23" s="209">
        <f t="shared" si="0"/>
        <v>0</v>
      </c>
    </row>
    <row r="24" spans="1:16">
      <c r="A24" s="279"/>
      <c r="B24" s="89"/>
      <c r="C24" s="90"/>
      <c r="D24" s="214"/>
      <c r="E24" s="215"/>
      <c r="F24" s="91"/>
      <c r="G24" s="223">
        <f t="shared" si="1"/>
        <v>0</v>
      </c>
      <c r="H24" s="92"/>
      <c r="I24" s="138"/>
      <c r="J24" s="92"/>
      <c r="K24" s="92"/>
      <c r="L24" s="92"/>
      <c r="M24" s="209">
        <f t="shared" si="0"/>
        <v>0</v>
      </c>
      <c r="N24" s="209">
        <f t="shared" si="0"/>
        <v>0</v>
      </c>
      <c r="O24" s="209">
        <f t="shared" si="0"/>
        <v>0</v>
      </c>
      <c r="P24" s="209">
        <f t="shared" si="0"/>
        <v>0</v>
      </c>
    </row>
    <row r="25" spans="1:16">
      <c r="A25" s="279"/>
      <c r="B25" s="89"/>
      <c r="C25" s="90"/>
      <c r="D25" s="214"/>
      <c r="E25" s="215"/>
      <c r="F25" s="91"/>
      <c r="G25" s="223">
        <f t="shared" si="1"/>
        <v>0</v>
      </c>
      <c r="H25" s="92"/>
      <c r="I25" s="138"/>
      <c r="J25" s="92"/>
      <c r="K25" s="92"/>
      <c r="L25" s="92"/>
      <c r="M25" s="209">
        <f t="shared" si="0"/>
        <v>0</v>
      </c>
      <c r="N25" s="209">
        <f t="shared" si="0"/>
        <v>0</v>
      </c>
      <c r="O25" s="209">
        <f t="shared" si="0"/>
        <v>0</v>
      </c>
      <c r="P25" s="209">
        <f t="shared" si="0"/>
        <v>0</v>
      </c>
    </row>
    <row r="26" spans="1:16">
      <c r="A26" s="137"/>
      <c r="B26" s="89"/>
      <c r="C26" s="90"/>
      <c r="D26" s="214"/>
      <c r="E26" s="215"/>
      <c r="F26" s="91"/>
      <c r="G26" s="223">
        <f t="shared" si="1"/>
        <v>0</v>
      </c>
      <c r="H26" s="92"/>
      <c r="I26" s="138"/>
      <c r="J26" s="92"/>
      <c r="K26" s="92"/>
      <c r="L26" s="92"/>
      <c r="M26" s="209">
        <f t="shared" si="0"/>
        <v>0</v>
      </c>
      <c r="N26" s="209">
        <f t="shared" si="0"/>
        <v>0</v>
      </c>
      <c r="O26" s="209">
        <f t="shared" si="0"/>
        <v>0</v>
      </c>
      <c r="P26" s="209">
        <f t="shared" si="0"/>
        <v>0</v>
      </c>
    </row>
    <row r="27" spans="1:16">
      <c r="A27" s="137"/>
      <c r="B27" s="89"/>
      <c r="C27" s="90"/>
      <c r="D27" s="214"/>
      <c r="E27" s="215"/>
      <c r="F27" s="91"/>
      <c r="G27" s="223">
        <f t="shared" si="1"/>
        <v>0</v>
      </c>
      <c r="H27" s="92"/>
      <c r="I27" s="138"/>
      <c r="J27" s="92"/>
      <c r="K27" s="92"/>
      <c r="L27" s="92"/>
      <c r="M27" s="209">
        <f t="shared" si="0"/>
        <v>0</v>
      </c>
      <c r="N27" s="209">
        <f t="shared" si="0"/>
        <v>0</v>
      </c>
      <c r="O27" s="209">
        <f t="shared" si="0"/>
        <v>0</v>
      </c>
      <c r="P27" s="209">
        <f t="shared" si="0"/>
        <v>0</v>
      </c>
    </row>
    <row r="28" spans="1:16">
      <c r="A28" s="137"/>
      <c r="B28" s="89"/>
      <c r="C28" s="90"/>
      <c r="D28" s="214"/>
      <c r="E28" s="215"/>
      <c r="F28" s="91"/>
      <c r="G28" s="223">
        <f t="shared" si="1"/>
        <v>0</v>
      </c>
      <c r="H28" s="92"/>
      <c r="I28" s="138"/>
      <c r="J28" s="92"/>
      <c r="K28" s="92"/>
      <c r="L28" s="92"/>
      <c r="M28" s="209">
        <f t="shared" si="0"/>
        <v>0</v>
      </c>
      <c r="N28" s="209">
        <f t="shared" si="0"/>
        <v>0</v>
      </c>
      <c r="O28" s="209">
        <f t="shared" si="0"/>
        <v>0</v>
      </c>
      <c r="P28" s="209">
        <f t="shared" si="0"/>
        <v>0</v>
      </c>
    </row>
    <row r="29" spans="1:16">
      <c r="A29" s="93"/>
      <c r="B29" s="94"/>
      <c r="C29" s="95"/>
      <c r="D29" s="216"/>
      <c r="E29" s="217"/>
      <c r="F29" s="96"/>
      <c r="G29" s="223">
        <f t="shared" si="1"/>
        <v>0</v>
      </c>
      <c r="H29" s="97"/>
      <c r="I29" s="98"/>
      <c r="J29" s="97"/>
      <c r="K29" s="97"/>
      <c r="L29" s="97"/>
      <c r="M29" s="209">
        <f t="shared" si="0"/>
        <v>0</v>
      </c>
      <c r="N29" s="209">
        <f t="shared" si="0"/>
        <v>0</v>
      </c>
      <c r="O29" s="209">
        <f t="shared" si="0"/>
        <v>0</v>
      </c>
      <c r="P29" s="209">
        <f t="shared" si="0"/>
        <v>0</v>
      </c>
    </row>
    <row r="30" spans="1:16">
      <c r="A30" s="99"/>
      <c r="B30" s="100"/>
      <c r="C30" s="101"/>
      <c r="D30" s="218"/>
      <c r="E30" s="218"/>
      <c r="F30" s="103"/>
      <c r="G30" s="223">
        <f t="shared" si="1"/>
        <v>0</v>
      </c>
      <c r="H30" s="101"/>
      <c r="I30" s="102"/>
      <c r="J30" s="101"/>
      <c r="K30" s="101"/>
      <c r="L30" s="101"/>
      <c r="M30" s="209">
        <f t="shared" si="0"/>
        <v>0</v>
      </c>
      <c r="N30" s="209">
        <f t="shared" si="0"/>
        <v>0</v>
      </c>
      <c r="O30" s="209">
        <f t="shared" si="0"/>
        <v>0</v>
      </c>
      <c r="P30" s="209">
        <f t="shared" si="0"/>
        <v>0</v>
      </c>
    </row>
    <row r="31" spans="1:16">
      <c r="A31" s="99"/>
      <c r="B31" s="100"/>
      <c r="C31" s="101"/>
      <c r="D31" s="218"/>
      <c r="E31" s="218"/>
      <c r="F31" s="103"/>
      <c r="G31" s="223">
        <f t="shared" si="1"/>
        <v>0</v>
      </c>
      <c r="H31" s="101"/>
      <c r="I31" s="102"/>
      <c r="J31" s="101"/>
      <c r="K31" s="101"/>
      <c r="L31" s="101"/>
      <c r="M31" s="209">
        <f t="shared" si="0"/>
        <v>0</v>
      </c>
      <c r="N31" s="209">
        <f t="shared" si="0"/>
        <v>0</v>
      </c>
      <c r="O31" s="209">
        <f t="shared" si="0"/>
        <v>0</v>
      </c>
      <c r="P31" s="209">
        <f t="shared" si="0"/>
        <v>0</v>
      </c>
    </row>
    <row r="32" spans="1:16">
      <c r="A32" s="99"/>
      <c r="B32" s="100"/>
      <c r="C32" s="101"/>
      <c r="D32" s="218"/>
      <c r="E32" s="218"/>
      <c r="F32" s="103"/>
      <c r="G32" s="223">
        <f t="shared" si="1"/>
        <v>0</v>
      </c>
      <c r="H32" s="101"/>
      <c r="I32" s="102"/>
      <c r="J32" s="101"/>
      <c r="K32" s="101"/>
      <c r="L32" s="101"/>
      <c r="M32" s="209">
        <f t="shared" ref="M32:P35" si="2">IF(I32=0,0,($G32/$H32)*I32)</f>
        <v>0</v>
      </c>
      <c r="N32" s="209">
        <f t="shared" si="2"/>
        <v>0</v>
      </c>
      <c r="O32" s="209">
        <f t="shared" si="2"/>
        <v>0</v>
      </c>
      <c r="P32" s="209">
        <f t="shared" si="2"/>
        <v>0</v>
      </c>
    </row>
    <row r="33" spans="1:16">
      <c r="A33" s="99"/>
      <c r="B33" s="100"/>
      <c r="C33" s="101"/>
      <c r="D33" s="218"/>
      <c r="E33" s="218"/>
      <c r="F33" s="103"/>
      <c r="G33" s="223">
        <f t="shared" si="1"/>
        <v>0</v>
      </c>
      <c r="H33" s="101"/>
      <c r="I33" s="102"/>
      <c r="J33" s="101"/>
      <c r="K33" s="101"/>
      <c r="L33" s="101"/>
      <c r="M33" s="209">
        <f t="shared" si="2"/>
        <v>0</v>
      </c>
      <c r="N33" s="209">
        <f t="shared" si="2"/>
        <v>0</v>
      </c>
      <c r="O33" s="209">
        <f t="shared" si="2"/>
        <v>0</v>
      </c>
      <c r="P33" s="209">
        <f t="shared" si="2"/>
        <v>0</v>
      </c>
    </row>
    <row r="34" spans="1:16">
      <c r="A34" s="99"/>
      <c r="B34" s="100"/>
      <c r="C34" s="101"/>
      <c r="D34" s="218"/>
      <c r="E34" s="218"/>
      <c r="F34" s="103"/>
      <c r="G34" s="223">
        <f t="shared" si="1"/>
        <v>0</v>
      </c>
      <c r="H34" s="101"/>
      <c r="I34" s="102"/>
      <c r="J34" s="101"/>
      <c r="K34" s="101"/>
      <c r="L34" s="101"/>
      <c r="M34" s="209">
        <f t="shared" si="2"/>
        <v>0</v>
      </c>
      <c r="N34" s="209">
        <f t="shared" si="2"/>
        <v>0</v>
      </c>
      <c r="O34" s="209">
        <f t="shared" si="2"/>
        <v>0</v>
      </c>
      <c r="P34" s="209">
        <f t="shared" si="2"/>
        <v>0</v>
      </c>
    </row>
    <row r="35" spans="1:16">
      <c r="A35" s="99"/>
      <c r="B35" s="100"/>
      <c r="C35" s="101"/>
      <c r="D35" s="218"/>
      <c r="E35" s="218"/>
      <c r="F35" s="103"/>
      <c r="G35" s="223">
        <f t="shared" si="1"/>
        <v>0</v>
      </c>
      <c r="H35" s="101"/>
      <c r="I35" s="102"/>
      <c r="J35" s="101"/>
      <c r="K35" s="101"/>
      <c r="L35" s="101"/>
      <c r="M35" s="209">
        <f t="shared" si="2"/>
        <v>0</v>
      </c>
      <c r="N35" s="209">
        <f t="shared" si="2"/>
        <v>0</v>
      </c>
      <c r="O35" s="209">
        <f t="shared" si="2"/>
        <v>0</v>
      </c>
      <c r="P35" s="209">
        <f t="shared" si="2"/>
        <v>0</v>
      </c>
    </row>
    <row r="36" spans="1:16">
      <c r="A36" s="104"/>
      <c r="B36" s="139"/>
      <c r="C36" s="140"/>
      <c r="D36" s="219"/>
      <c r="E36" s="220"/>
      <c r="F36" s="141"/>
      <c r="G36" s="224">
        <f t="shared" si="1"/>
        <v>0</v>
      </c>
      <c r="H36" s="142"/>
      <c r="I36" s="143"/>
      <c r="J36" s="142"/>
      <c r="K36" s="142"/>
      <c r="L36" s="142"/>
      <c r="M36" s="210">
        <f>IF(I36=0,0,($G36/$H36)*I36)</f>
        <v>0</v>
      </c>
      <c r="N36" s="210"/>
      <c r="O36" s="210"/>
      <c r="P36" s="210">
        <f>IF(L36=0,0,($G36/$H36)*L36)</f>
        <v>0</v>
      </c>
    </row>
    <row r="37" spans="1:16" ht="12">
      <c r="A37" s="105" t="s">
        <v>48</v>
      </c>
      <c r="B37" s="106"/>
      <c r="C37" s="107"/>
      <c r="D37" s="221">
        <f>SUM(D16:D36)</f>
        <v>0</v>
      </c>
      <c r="E37" s="211">
        <f>SUM(E16:E36)</f>
        <v>0</v>
      </c>
      <c r="F37" s="108"/>
      <c r="G37" s="211">
        <f>SUM(G16:G36)</f>
        <v>0</v>
      </c>
      <c r="H37" s="107"/>
      <c r="I37" s="107"/>
      <c r="J37" s="107"/>
      <c r="K37" s="107"/>
      <c r="L37" s="107"/>
      <c r="M37" s="211">
        <f>SUM(M16:M36)</f>
        <v>0</v>
      </c>
      <c r="N37" s="211">
        <f>SUM(N16:N36)</f>
        <v>0</v>
      </c>
      <c r="O37" s="211">
        <f>SUM(O16:O36)</f>
        <v>0</v>
      </c>
      <c r="P37" s="211">
        <f>SUM(P16:P36)</f>
        <v>0</v>
      </c>
    </row>
  </sheetData>
  <phoneticPr fontId="14" type="noConversion"/>
  <hyperlinks>
    <hyperlink ref="K3" r:id="rId1" location="depreciation" display="Need Help? Instuctions and Video Demonstration"/>
  </hyperlinks>
  <pageMargins left="0.37" right="0.35" top="0.63" bottom="0.71" header="0.5" footer="0.5"/>
  <pageSetup scale="72" orientation="landscape" r:id="rId2"/>
  <headerFooter alignWithMargins="0">
    <oddFooter>&amp;L&amp;"Times New Roman,Regular"File Name: &amp;F&amp;C&amp;"Times New Roman,Regular"Page 7 of 8&amp;R&amp;"Times New Roman,Regular"Print Date: &amp;D</oddFooter>
  </headerFooter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Z44"/>
  <sheetViews>
    <sheetView tabSelected="1" topLeftCell="A15" workbookViewId="0">
      <selection activeCell="C38" sqref="C38"/>
    </sheetView>
  </sheetViews>
  <sheetFormatPr defaultColWidth="9.109375" defaultRowHeight="13.2"/>
  <cols>
    <col min="1" max="1" width="4.44140625" style="119" customWidth="1"/>
    <col min="2" max="2" width="1.109375" style="119" customWidth="1"/>
    <col min="3" max="3" width="31.44140625" style="119" customWidth="1"/>
    <col min="4" max="4" width="0.6640625" style="119" customWidth="1"/>
    <col min="5" max="5" width="14" style="450" customWidth="1"/>
    <col min="6" max="6" width="0.88671875" style="119" customWidth="1"/>
    <col min="7" max="7" width="12.88671875" style="119" customWidth="1"/>
    <col min="8" max="9" width="1" style="119" customWidth="1"/>
    <col min="10" max="10" width="0.88671875" style="119" customWidth="1"/>
    <col min="11" max="11" width="11.88671875" style="119" customWidth="1"/>
    <col min="12" max="12" width="0.88671875" style="119" customWidth="1"/>
    <col min="13" max="13" width="13" style="119" customWidth="1"/>
    <col min="14" max="14" width="1.109375" style="119" customWidth="1"/>
    <col min="15" max="15" width="10.109375" style="119" customWidth="1"/>
    <col min="16" max="16" width="1.33203125" style="119" customWidth="1"/>
    <col min="17" max="17" width="1.44140625" style="119" customWidth="1"/>
    <col min="18" max="18" width="0.88671875" style="119" customWidth="1"/>
    <col min="19" max="19" width="14.109375" style="119" customWidth="1"/>
    <col min="20" max="21" width="0.88671875" style="119" customWidth="1"/>
    <col min="22" max="22" width="13" style="119" customWidth="1"/>
    <col min="23" max="23" width="0.44140625" style="119" customWidth="1"/>
    <col min="24" max="24" width="13.6640625" style="119" customWidth="1"/>
    <col min="25" max="25" width="9" style="119" customWidth="1"/>
    <col min="26" max="256" width="9.109375" style="119"/>
    <col min="257" max="257" width="4.44140625" style="119" customWidth="1"/>
    <col min="258" max="258" width="1.109375" style="119" customWidth="1"/>
    <col min="259" max="259" width="31.44140625" style="119" customWidth="1"/>
    <col min="260" max="260" width="0.6640625" style="119" customWidth="1"/>
    <col min="261" max="261" width="14" style="119" customWidth="1"/>
    <col min="262" max="262" width="0.88671875" style="119" customWidth="1"/>
    <col min="263" max="263" width="12.88671875" style="119" customWidth="1"/>
    <col min="264" max="265" width="1" style="119" customWidth="1"/>
    <col min="266" max="266" width="0.88671875" style="119" customWidth="1"/>
    <col min="267" max="267" width="11.88671875" style="119" customWidth="1"/>
    <col min="268" max="268" width="0.88671875" style="119" customWidth="1"/>
    <col min="269" max="269" width="10.5546875" style="119" customWidth="1"/>
    <col min="270" max="270" width="1.109375" style="119" customWidth="1"/>
    <col min="271" max="271" width="10.109375" style="119" customWidth="1"/>
    <col min="272" max="272" width="1.33203125" style="119" customWidth="1"/>
    <col min="273" max="273" width="1.44140625" style="119" customWidth="1"/>
    <col min="274" max="274" width="0.88671875" style="119" customWidth="1"/>
    <col min="275" max="275" width="14.109375" style="119" customWidth="1"/>
    <col min="276" max="277" width="0.88671875" style="119" customWidth="1"/>
    <col min="278" max="278" width="13" style="119" customWidth="1"/>
    <col min="279" max="279" width="0.44140625" style="119" customWidth="1"/>
    <col min="280" max="280" width="13.6640625" style="119" customWidth="1"/>
    <col min="281" max="281" width="9" style="119" customWidth="1"/>
    <col min="282" max="512" width="9.109375" style="119"/>
    <col min="513" max="513" width="4.44140625" style="119" customWidth="1"/>
    <col min="514" max="514" width="1.109375" style="119" customWidth="1"/>
    <col min="515" max="515" width="31.44140625" style="119" customWidth="1"/>
    <col min="516" max="516" width="0.6640625" style="119" customWidth="1"/>
    <col min="517" max="517" width="14" style="119" customWidth="1"/>
    <col min="518" max="518" width="0.88671875" style="119" customWidth="1"/>
    <col min="519" max="519" width="12.88671875" style="119" customWidth="1"/>
    <col min="520" max="521" width="1" style="119" customWidth="1"/>
    <col min="522" max="522" width="0.88671875" style="119" customWidth="1"/>
    <col min="523" max="523" width="11.88671875" style="119" customWidth="1"/>
    <col min="524" max="524" width="0.88671875" style="119" customWidth="1"/>
    <col min="525" max="525" width="10.5546875" style="119" customWidth="1"/>
    <col min="526" max="526" width="1.109375" style="119" customWidth="1"/>
    <col min="527" max="527" width="10.109375" style="119" customWidth="1"/>
    <col min="528" max="528" width="1.33203125" style="119" customWidth="1"/>
    <col min="529" max="529" width="1.44140625" style="119" customWidth="1"/>
    <col min="530" max="530" width="0.88671875" style="119" customWidth="1"/>
    <col min="531" max="531" width="14.109375" style="119" customWidth="1"/>
    <col min="532" max="533" width="0.88671875" style="119" customWidth="1"/>
    <col min="534" max="534" width="13" style="119" customWidth="1"/>
    <col min="535" max="535" width="0.44140625" style="119" customWidth="1"/>
    <col min="536" max="536" width="13.6640625" style="119" customWidth="1"/>
    <col min="537" max="537" width="9" style="119" customWidth="1"/>
    <col min="538" max="768" width="9.109375" style="119"/>
    <col min="769" max="769" width="4.44140625" style="119" customWidth="1"/>
    <col min="770" max="770" width="1.109375" style="119" customWidth="1"/>
    <col min="771" max="771" width="31.44140625" style="119" customWidth="1"/>
    <col min="772" max="772" width="0.6640625" style="119" customWidth="1"/>
    <col min="773" max="773" width="14" style="119" customWidth="1"/>
    <col min="774" max="774" width="0.88671875" style="119" customWidth="1"/>
    <col min="775" max="775" width="12.88671875" style="119" customWidth="1"/>
    <col min="776" max="777" width="1" style="119" customWidth="1"/>
    <col min="778" max="778" width="0.88671875" style="119" customWidth="1"/>
    <col min="779" max="779" width="11.88671875" style="119" customWidth="1"/>
    <col min="780" max="780" width="0.88671875" style="119" customWidth="1"/>
    <col min="781" max="781" width="10.5546875" style="119" customWidth="1"/>
    <col min="782" max="782" width="1.109375" style="119" customWidth="1"/>
    <col min="783" max="783" width="10.109375" style="119" customWidth="1"/>
    <col min="784" max="784" width="1.33203125" style="119" customWidth="1"/>
    <col min="785" max="785" width="1.44140625" style="119" customWidth="1"/>
    <col min="786" max="786" width="0.88671875" style="119" customWidth="1"/>
    <col min="787" max="787" width="14.109375" style="119" customWidth="1"/>
    <col min="788" max="789" width="0.88671875" style="119" customWidth="1"/>
    <col min="790" max="790" width="13" style="119" customWidth="1"/>
    <col min="791" max="791" width="0.44140625" style="119" customWidth="1"/>
    <col min="792" max="792" width="13.6640625" style="119" customWidth="1"/>
    <col min="793" max="793" width="9" style="119" customWidth="1"/>
    <col min="794" max="1024" width="9.109375" style="119"/>
    <col min="1025" max="1025" width="4.44140625" style="119" customWidth="1"/>
    <col min="1026" max="1026" width="1.109375" style="119" customWidth="1"/>
    <col min="1027" max="1027" width="31.44140625" style="119" customWidth="1"/>
    <col min="1028" max="1028" width="0.6640625" style="119" customWidth="1"/>
    <col min="1029" max="1029" width="14" style="119" customWidth="1"/>
    <col min="1030" max="1030" width="0.88671875" style="119" customWidth="1"/>
    <col min="1031" max="1031" width="12.88671875" style="119" customWidth="1"/>
    <col min="1032" max="1033" width="1" style="119" customWidth="1"/>
    <col min="1034" max="1034" width="0.88671875" style="119" customWidth="1"/>
    <col min="1035" max="1035" width="11.88671875" style="119" customWidth="1"/>
    <col min="1036" max="1036" width="0.88671875" style="119" customWidth="1"/>
    <col min="1037" max="1037" width="10.5546875" style="119" customWidth="1"/>
    <col min="1038" max="1038" width="1.109375" style="119" customWidth="1"/>
    <col min="1039" max="1039" width="10.109375" style="119" customWidth="1"/>
    <col min="1040" max="1040" width="1.33203125" style="119" customWidth="1"/>
    <col min="1041" max="1041" width="1.44140625" style="119" customWidth="1"/>
    <col min="1042" max="1042" width="0.88671875" style="119" customWidth="1"/>
    <col min="1043" max="1043" width="14.109375" style="119" customWidth="1"/>
    <col min="1044" max="1045" width="0.88671875" style="119" customWidth="1"/>
    <col min="1046" max="1046" width="13" style="119" customWidth="1"/>
    <col min="1047" max="1047" width="0.44140625" style="119" customWidth="1"/>
    <col min="1048" max="1048" width="13.6640625" style="119" customWidth="1"/>
    <col min="1049" max="1049" width="9" style="119" customWidth="1"/>
    <col min="1050" max="1280" width="9.109375" style="119"/>
    <col min="1281" max="1281" width="4.44140625" style="119" customWidth="1"/>
    <col min="1282" max="1282" width="1.109375" style="119" customWidth="1"/>
    <col min="1283" max="1283" width="31.44140625" style="119" customWidth="1"/>
    <col min="1284" max="1284" width="0.6640625" style="119" customWidth="1"/>
    <col min="1285" max="1285" width="14" style="119" customWidth="1"/>
    <col min="1286" max="1286" width="0.88671875" style="119" customWidth="1"/>
    <col min="1287" max="1287" width="12.88671875" style="119" customWidth="1"/>
    <col min="1288" max="1289" width="1" style="119" customWidth="1"/>
    <col min="1290" max="1290" width="0.88671875" style="119" customWidth="1"/>
    <col min="1291" max="1291" width="11.88671875" style="119" customWidth="1"/>
    <col min="1292" max="1292" width="0.88671875" style="119" customWidth="1"/>
    <col min="1293" max="1293" width="10.5546875" style="119" customWidth="1"/>
    <col min="1294" max="1294" width="1.109375" style="119" customWidth="1"/>
    <col min="1295" max="1295" width="10.109375" style="119" customWidth="1"/>
    <col min="1296" max="1296" width="1.33203125" style="119" customWidth="1"/>
    <col min="1297" max="1297" width="1.44140625" style="119" customWidth="1"/>
    <col min="1298" max="1298" width="0.88671875" style="119" customWidth="1"/>
    <col min="1299" max="1299" width="14.109375" style="119" customWidth="1"/>
    <col min="1300" max="1301" width="0.88671875" style="119" customWidth="1"/>
    <col min="1302" max="1302" width="13" style="119" customWidth="1"/>
    <col min="1303" max="1303" width="0.44140625" style="119" customWidth="1"/>
    <col min="1304" max="1304" width="13.6640625" style="119" customWidth="1"/>
    <col min="1305" max="1305" width="9" style="119" customWidth="1"/>
    <col min="1306" max="1536" width="9.109375" style="119"/>
    <col min="1537" max="1537" width="4.44140625" style="119" customWidth="1"/>
    <col min="1538" max="1538" width="1.109375" style="119" customWidth="1"/>
    <col min="1539" max="1539" width="31.44140625" style="119" customWidth="1"/>
    <col min="1540" max="1540" width="0.6640625" style="119" customWidth="1"/>
    <col min="1541" max="1541" width="14" style="119" customWidth="1"/>
    <col min="1542" max="1542" width="0.88671875" style="119" customWidth="1"/>
    <col min="1543" max="1543" width="12.88671875" style="119" customWidth="1"/>
    <col min="1544" max="1545" width="1" style="119" customWidth="1"/>
    <col min="1546" max="1546" width="0.88671875" style="119" customWidth="1"/>
    <col min="1547" max="1547" width="11.88671875" style="119" customWidth="1"/>
    <col min="1548" max="1548" width="0.88671875" style="119" customWidth="1"/>
    <col min="1549" max="1549" width="10.5546875" style="119" customWidth="1"/>
    <col min="1550" max="1550" width="1.109375" style="119" customWidth="1"/>
    <col min="1551" max="1551" width="10.109375" style="119" customWidth="1"/>
    <col min="1552" max="1552" width="1.33203125" style="119" customWidth="1"/>
    <col min="1553" max="1553" width="1.44140625" style="119" customWidth="1"/>
    <col min="1554" max="1554" width="0.88671875" style="119" customWidth="1"/>
    <col min="1555" max="1555" width="14.109375" style="119" customWidth="1"/>
    <col min="1556" max="1557" width="0.88671875" style="119" customWidth="1"/>
    <col min="1558" max="1558" width="13" style="119" customWidth="1"/>
    <col min="1559" max="1559" width="0.44140625" style="119" customWidth="1"/>
    <col min="1560" max="1560" width="13.6640625" style="119" customWidth="1"/>
    <col min="1561" max="1561" width="9" style="119" customWidth="1"/>
    <col min="1562" max="1792" width="9.109375" style="119"/>
    <col min="1793" max="1793" width="4.44140625" style="119" customWidth="1"/>
    <col min="1794" max="1794" width="1.109375" style="119" customWidth="1"/>
    <col min="1795" max="1795" width="31.44140625" style="119" customWidth="1"/>
    <col min="1796" max="1796" width="0.6640625" style="119" customWidth="1"/>
    <col min="1797" max="1797" width="14" style="119" customWidth="1"/>
    <col min="1798" max="1798" width="0.88671875" style="119" customWidth="1"/>
    <col min="1799" max="1799" width="12.88671875" style="119" customWidth="1"/>
    <col min="1800" max="1801" width="1" style="119" customWidth="1"/>
    <col min="1802" max="1802" width="0.88671875" style="119" customWidth="1"/>
    <col min="1803" max="1803" width="11.88671875" style="119" customWidth="1"/>
    <col min="1804" max="1804" width="0.88671875" style="119" customWidth="1"/>
    <col min="1805" max="1805" width="10.5546875" style="119" customWidth="1"/>
    <col min="1806" max="1806" width="1.109375" style="119" customWidth="1"/>
    <col min="1807" max="1807" width="10.109375" style="119" customWidth="1"/>
    <col min="1808" max="1808" width="1.33203125" style="119" customWidth="1"/>
    <col min="1809" max="1809" width="1.44140625" style="119" customWidth="1"/>
    <col min="1810" max="1810" width="0.88671875" style="119" customWidth="1"/>
    <col min="1811" max="1811" width="14.109375" style="119" customWidth="1"/>
    <col min="1812" max="1813" width="0.88671875" style="119" customWidth="1"/>
    <col min="1814" max="1814" width="13" style="119" customWidth="1"/>
    <col min="1815" max="1815" width="0.44140625" style="119" customWidth="1"/>
    <col min="1816" max="1816" width="13.6640625" style="119" customWidth="1"/>
    <col min="1817" max="1817" width="9" style="119" customWidth="1"/>
    <col min="1818" max="2048" width="9.109375" style="119"/>
    <col min="2049" max="2049" width="4.44140625" style="119" customWidth="1"/>
    <col min="2050" max="2050" width="1.109375" style="119" customWidth="1"/>
    <col min="2051" max="2051" width="31.44140625" style="119" customWidth="1"/>
    <col min="2052" max="2052" width="0.6640625" style="119" customWidth="1"/>
    <col min="2053" max="2053" width="14" style="119" customWidth="1"/>
    <col min="2054" max="2054" width="0.88671875" style="119" customWidth="1"/>
    <col min="2055" max="2055" width="12.88671875" style="119" customWidth="1"/>
    <col min="2056" max="2057" width="1" style="119" customWidth="1"/>
    <col min="2058" max="2058" width="0.88671875" style="119" customWidth="1"/>
    <col min="2059" max="2059" width="11.88671875" style="119" customWidth="1"/>
    <col min="2060" max="2060" width="0.88671875" style="119" customWidth="1"/>
    <col min="2061" max="2061" width="10.5546875" style="119" customWidth="1"/>
    <col min="2062" max="2062" width="1.109375" style="119" customWidth="1"/>
    <col min="2063" max="2063" width="10.109375" style="119" customWidth="1"/>
    <col min="2064" max="2064" width="1.33203125" style="119" customWidth="1"/>
    <col min="2065" max="2065" width="1.44140625" style="119" customWidth="1"/>
    <col min="2066" max="2066" width="0.88671875" style="119" customWidth="1"/>
    <col min="2067" max="2067" width="14.109375" style="119" customWidth="1"/>
    <col min="2068" max="2069" width="0.88671875" style="119" customWidth="1"/>
    <col min="2070" max="2070" width="13" style="119" customWidth="1"/>
    <col min="2071" max="2071" width="0.44140625" style="119" customWidth="1"/>
    <col min="2072" max="2072" width="13.6640625" style="119" customWidth="1"/>
    <col min="2073" max="2073" width="9" style="119" customWidth="1"/>
    <col min="2074" max="2304" width="9.109375" style="119"/>
    <col min="2305" max="2305" width="4.44140625" style="119" customWidth="1"/>
    <col min="2306" max="2306" width="1.109375" style="119" customWidth="1"/>
    <col min="2307" max="2307" width="31.44140625" style="119" customWidth="1"/>
    <col min="2308" max="2308" width="0.6640625" style="119" customWidth="1"/>
    <col min="2309" max="2309" width="14" style="119" customWidth="1"/>
    <col min="2310" max="2310" width="0.88671875" style="119" customWidth="1"/>
    <col min="2311" max="2311" width="12.88671875" style="119" customWidth="1"/>
    <col min="2312" max="2313" width="1" style="119" customWidth="1"/>
    <col min="2314" max="2314" width="0.88671875" style="119" customWidth="1"/>
    <col min="2315" max="2315" width="11.88671875" style="119" customWidth="1"/>
    <col min="2316" max="2316" width="0.88671875" style="119" customWidth="1"/>
    <col min="2317" max="2317" width="10.5546875" style="119" customWidth="1"/>
    <col min="2318" max="2318" width="1.109375" style="119" customWidth="1"/>
    <col min="2319" max="2319" width="10.109375" style="119" customWidth="1"/>
    <col min="2320" max="2320" width="1.33203125" style="119" customWidth="1"/>
    <col min="2321" max="2321" width="1.44140625" style="119" customWidth="1"/>
    <col min="2322" max="2322" width="0.88671875" style="119" customWidth="1"/>
    <col min="2323" max="2323" width="14.109375" style="119" customWidth="1"/>
    <col min="2324" max="2325" width="0.88671875" style="119" customWidth="1"/>
    <col min="2326" max="2326" width="13" style="119" customWidth="1"/>
    <col min="2327" max="2327" width="0.44140625" style="119" customWidth="1"/>
    <col min="2328" max="2328" width="13.6640625" style="119" customWidth="1"/>
    <col min="2329" max="2329" width="9" style="119" customWidth="1"/>
    <col min="2330" max="2560" width="9.109375" style="119"/>
    <col min="2561" max="2561" width="4.44140625" style="119" customWidth="1"/>
    <col min="2562" max="2562" width="1.109375" style="119" customWidth="1"/>
    <col min="2563" max="2563" width="31.44140625" style="119" customWidth="1"/>
    <col min="2564" max="2564" width="0.6640625" style="119" customWidth="1"/>
    <col min="2565" max="2565" width="14" style="119" customWidth="1"/>
    <col min="2566" max="2566" width="0.88671875" style="119" customWidth="1"/>
    <col min="2567" max="2567" width="12.88671875" style="119" customWidth="1"/>
    <col min="2568" max="2569" width="1" style="119" customWidth="1"/>
    <col min="2570" max="2570" width="0.88671875" style="119" customWidth="1"/>
    <col min="2571" max="2571" width="11.88671875" style="119" customWidth="1"/>
    <col min="2572" max="2572" width="0.88671875" style="119" customWidth="1"/>
    <col min="2573" max="2573" width="10.5546875" style="119" customWidth="1"/>
    <col min="2574" max="2574" width="1.109375" style="119" customWidth="1"/>
    <col min="2575" max="2575" width="10.109375" style="119" customWidth="1"/>
    <col min="2576" max="2576" width="1.33203125" style="119" customWidth="1"/>
    <col min="2577" max="2577" width="1.44140625" style="119" customWidth="1"/>
    <col min="2578" max="2578" width="0.88671875" style="119" customWidth="1"/>
    <col min="2579" max="2579" width="14.109375" style="119" customWidth="1"/>
    <col min="2580" max="2581" width="0.88671875" style="119" customWidth="1"/>
    <col min="2582" max="2582" width="13" style="119" customWidth="1"/>
    <col min="2583" max="2583" width="0.44140625" style="119" customWidth="1"/>
    <col min="2584" max="2584" width="13.6640625" style="119" customWidth="1"/>
    <col min="2585" max="2585" width="9" style="119" customWidth="1"/>
    <col min="2586" max="2816" width="9.109375" style="119"/>
    <col min="2817" max="2817" width="4.44140625" style="119" customWidth="1"/>
    <col min="2818" max="2818" width="1.109375" style="119" customWidth="1"/>
    <col min="2819" max="2819" width="31.44140625" style="119" customWidth="1"/>
    <col min="2820" max="2820" width="0.6640625" style="119" customWidth="1"/>
    <col min="2821" max="2821" width="14" style="119" customWidth="1"/>
    <col min="2822" max="2822" width="0.88671875" style="119" customWidth="1"/>
    <col min="2823" max="2823" width="12.88671875" style="119" customWidth="1"/>
    <col min="2824" max="2825" width="1" style="119" customWidth="1"/>
    <col min="2826" max="2826" width="0.88671875" style="119" customWidth="1"/>
    <col min="2827" max="2827" width="11.88671875" style="119" customWidth="1"/>
    <col min="2828" max="2828" width="0.88671875" style="119" customWidth="1"/>
    <col min="2829" max="2829" width="10.5546875" style="119" customWidth="1"/>
    <col min="2830" max="2830" width="1.109375" style="119" customWidth="1"/>
    <col min="2831" max="2831" width="10.109375" style="119" customWidth="1"/>
    <col min="2832" max="2832" width="1.33203125" style="119" customWidth="1"/>
    <col min="2833" max="2833" width="1.44140625" style="119" customWidth="1"/>
    <col min="2834" max="2834" width="0.88671875" style="119" customWidth="1"/>
    <col min="2835" max="2835" width="14.109375" style="119" customWidth="1"/>
    <col min="2836" max="2837" width="0.88671875" style="119" customWidth="1"/>
    <col min="2838" max="2838" width="13" style="119" customWidth="1"/>
    <col min="2839" max="2839" width="0.44140625" style="119" customWidth="1"/>
    <col min="2840" max="2840" width="13.6640625" style="119" customWidth="1"/>
    <col min="2841" max="2841" width="9" style="119" customWidth="1"/>
    <col min="2842" max="3072" width="9.109375" style="119"/>
    <col min="3073" max="3073" width="4.44140625" style="119" customWidth="1"/>
    <col min="3074" max="3074" width="1.109375" style="119" customWidth="1"/>
    <col min="3075" max="3075" width="31.44140625" style="119" customWidth="1"/>
    <col min="3076" max="3076" width="0.6640625" style="119" customWidth="1"/>
    <col min="3077" max="3077" width="14" style="119" customWidth="1"/>
    <col min="3078" max="3078" width="0.88671875" style="119" customWidth="1"/>
    <col min="3079" max="3079" width="12.88671875" style="119" customWidth="1"/>
    <col min="3080" max="3081" width="1" style="119" customWidth="1"/>
    <col min="3082" max="3082" width="0.88671875" style="119" customWidth="1"/>
    <col min="3083" max="3083" width="11.88671875" style="119" customWidth="1"/>
    <col min="3084" max="3084" width="0.88671875" style="119" customWidth="1"/>
    <col min="3085" max="3085" width="10.5546875" style="119" customWidth="1"/>
    <col min="3086" max="3086" width="1.109375" style="119" customWidth="1"/>
    <col min="3087" max="3087" width="10.109375" style="119" customWidth="1"/>
    <col min="3088" max="3088" width="1.33203125" style="119" customWidth="1"/>
    <col min="3089" max="3089" width="1.44140625" style="119" customWidth="1"/>
    <col min="3090" max="3090" width="0.88671875" style="119" customWidth="1"/>
    <col min="3091" max="3091" width="14.109375" style="119" customWidth="1"/>
    <col min="3092" max="3093" width="0.88671875" style="119" customWidth="1"/>
    <col min="3094" max="3094" width="13" style="119" customWidth="1"/>
    <col min="3095" max="3095" width="0.44140625" style="119" customWidth="1"/>
    <col min="3096" max="3096" width="13.6640625" style="119" customWidth="1"/>
    <col min="3097" max="3097" width="9" style="119" customWidth="1"/>
    <col min="3098" max="3328" width="9.109375" style="119"/>
    <col min="3329" max="3329" width="4.44140625" style="119" customWidth="1"/>
    <col min="3330" max="3330" width="1.109375" style="119" customWidth="1"/>
    <col min="3331" max="3331" width="31.44140625" style="119" customWidth="1"/>
    <col min="3332" max="3332" width="0.6640625" style="119" customWidth="1"/>
    <col min="3333" max="3333" width="14" style="119" customWidth="1"/>
    <col min="3334" max="3334" width="0.88671875" style="119" customWidth="1"/>
    <col min="3335" max="3335" width="12.88671875" style="119" customWidth="1"/>
    <col min="3336" max="3337" width="1" style="119" customWidth="1"/>
    <col min="3338" max="3338" width="0.88671875" style="119" customWidth="1"/>
    <col min="3339" max="3339" width="11.88671875" style="119" customWidth="1"/>
    <col min="3340" max="3340" width="0.88671875" style="119" customWidth="1"/>
    <col min="3341" max="3341" width="10.5546875" style="119" customWidth="1"/>
    <col min="3342" max="3342" width="1.109375" style="119" customWidth="1"/>
    <col min="3343" max="3343" width="10.109375" style="119" customWidth="1"/>
    <col min="3344" max="3344" width="1.33203125" style="119" customWidth="1"/>
    <col min="3345" max="3345" width="1.44140625" style="119" customWidth="1"/>
    <col min="3346" max="3346" width="0.88671875" style="119" customWidth="1"/>
    <col min="3347" max="3347" width="14.109375" style="119" customWidth="1"/>
    <col min="3348" max="3349" width="0.88671875" style="119" customWidth="1"/>
    <col min="3350" max="3350" width="13" style="119" customWidth="1"/>
    <col min="3351" max="3351" width="0.44140625" style="119" customWidth="1"/>
    <col min="3352" max="3352" width="13.6640625" style="119" customWidth="1"/>
    <col min="3353" max="3353" width="9" style="119" customWidth="1"/>
    <col min="3354" max="3584" width="9.109375" style="119"/>
    <col min="3585" max="3585" width="4.44140625" style="119" customWidth="1"/>
    <col min="3586" max="3586" width="1.109375" style="119" customWidth="1"/>
    <col min="3587" max="3587" width="31.44140625" style="119" customWidth="1"/>
    <col min="3588" max="3588" width="0.6640625" style="119" customWidth="1"/>
    <col min="3589" max="3589" width="14" style="119" customWidth="1"/>
    <col min="3590" max="3590" width="0.88671875" style="119" customWidth="1"/>
    <col min="3591" max="3591" width="12.88671875" style="119" customWidth="1"/>
    <col min="3592" max="3593" width="1" style="119" customWidth="1"/>
    <col min="3594" max="3594" width="0.88671875" style="119" customWidth="1"/>
    <col min="3595" max="3595" width="11.88671875" style="119" customWidth="1"/>
    <col min="3596" max="3596" width="0.88671875" style="119" customWidth="1"/>
    <col min="3597" max="3597" width="10.5546875" style="119" customWidth="1"/>
    <col min="3598" max="3598" width="1.109375" style="119" customWidth="1"/>
    <col min="3599" max="3599" width="10.109375" style="119" customWidth="1"/>
    <col min="3600" max="3600" width="1.33203125" style="119" customWidth="1"/>
    <col min="3601" max="3601" width="1.44140625" style="119" customWidth="1"/>
    <col min="3602" max="3602" width="0.88671875" style="119" customWidth="1"/>
    <col min="3603" max="3603" width="14.109375" style="119" customWidth="1"/>
    <col min="3604" max="3605" width="0.88671875" style="119" customWidth="1"/>
    <col min="3606" max="3606" width="13" style="119" customWidth="1"/>
    <col min="3607" max="3607" width="0.44140625" style="119" customWidth="1"/>
    <col min="3608" max="3608" width="13.6640625" style="119" customWidth="1"/>
    <col min="3609" max="3609" width="9" style="119" customWidth="1"/>
    <col min="3610" max="3840" width="9.109375" style="119"/>
    <col min="3841" max="3841" width="4.44140625" style="119" customWidth="1"/>
    <col min="3842" max="3842" width="1.109375" style="119" customWidth="1"/>
    <col min="3843" max="3843" width="31.44140625" style="119" customWidth="1"/>
    <col min="3844" max="3844" width="0.6640625" style="119" customWidth="1"/>
    <col min="3845" max="3845" width="14" style="119" customWidth="1"/>
    <col min="3846" max="3846" width="0.88671875" style="119" customWidth="1"/>
    <col min="3847" max="3847" width="12.88671875" style="119" customWidth="1"/>
    <col min="3848" max="3849" width="1" style="119" customWidth="1"/>
    <col min="3850" max="3850" width="0.88671875" style="119" customWidth="1"/>
    <col min="3851" max="3851" width="11.88671875" style="119" customWidth="1"/>
    <col min="3852" max="3852" width="0.88671875" style="119" customWidth="1"/>
    <col min="3853" max="3853" width="10.5546875" style="119" customWidth="1"/>
    <col min="3854" max="3854" width="1.109375" style="119" customWidth="1"/>
    <col min="3855" max="3855" width="10.109375" style="119" customWidth="1"/>
    <col min="3856" max="3856" width="1.33203125" style="119" customWidth="1"/>
    <col min="3857" max="3857" width="1.44140625" style="119" customWidth="1"/>
    <col min="3858" max="3858" width="0.88671875" style="119" customWidth="1"/>
    <col min="3859" max="3859" width="14.109375" style="119" customWidth="1"/>
    <col min="3860" max="3861" width="0.88671875" style="119" customWidth="1"/>
    <col min="3862" max="3862" width="13" style="119" customWidth="1"/>
    <col min="3863" max="3863" width="0.44140625" style="119" customWidth="1"/>
    <col min="3864" max="3864" width="13.6640625" style="119" customWidth="1"/>
    <col min="3865" max="3865" width="9" style="119" customWidth="1"/>
    <col min="3866" max="4096" width="9.109375" style="119"/>
    <col min="4097" max="4097" width="4.44140625" style="119" customWidth="1"/>
    <col min="4098" max="4098" width="1.109375" style="119" customWidth="1"/>
    <col min="4099" max="4099" width="31.44140625" style="119" customWidth="1"/>
    <col min="4100" max="4100" width="0.6640625" style="119" customWidth="1"/>
    <col min="4101" max="4101" width="14" style="119" customWidth="1"/>
    <col min="4102" max="4102" width="0.88671875" style="119" customWidth="1"/>
    <col min="4103" max="4103" width="12.88671875" style="119" customWidth="1"/>
    <col min="4104" max="4105" width="1" style="119" customWidth="1"/>
    <col min="4106" max="4106" width="0.88671875" style="119" customWidth="1"/>
    <col min="4107" max="4107" width="11.88671875" style="119" customWidth="1"/>
    <col min="4108" max="4108" width="0.88671875" style="119" customWidth="1"/>
    <col min="4109" max="4109" width="10.5546875" style="119" customWidth="1"/>
    <col min="4110" max="4110" width="1.109375" style="119" customWidth="1"/>
    <col min="4111" max="4111" width="10.109375" style="119" customWidth="1"/>
    <col min="4112" max="4112" width="1.33203125" style="119" customWidth="1"/>
    <col min="4113" max="4113" width="1.44140625" style="119" customWidth="1"/>
    <col min="4114" max="4114" width="0.88671875" style="119" customWidth="1"/>
    <col min="4115" max="4115" width="14.109375" style="119" customWidth="1"/>
    <col min="4116" max="4117" width="0.88671875" style="119" customWidth="1"/>
    <col min="4118" max="4118" width="13" style="119" customWidth="1"/>
    <col min="4119" max="4119" width="0.44140625" style="119" customWidth="1"/>
    <col min="4120" max="4120" width="13.6640625" style="119" customWidth="1"/>
    <col min="4121" max="4121" width="9" style="119" customWidth="1"/>
    <col min="4122" max="4352" width="9.109375" style="119"/>
    <col min="4353" max="4353" width="4.44140625" style="119" customWidth="1"/>
    <col min="4354" max="4354" width="1.109375" style="119" customWidth="1"/>
    <col min="4355" max="4355" width="31.44140625" style="119" customWidth="1"/>
    <col min="4356" max="4356" width="0.6640625" style="119" customWidth="1"/>
    <col min="4357" max="4357" width="14" style="119" customWidth="1"/>
    <col min="4358" max="4358" width="0.88671875" style="119" customWidth="1"/>
    <col min="4359" max="4359" width="12.88671875" style="119" customWidth="1"/>
    <col min="4360" max="4361" width="1" style="119" customWidth="1"/>
    <col min="4362" max="4362" width="0.88671875" style="119" customWidth="1"/>
    <col min="4363" max="4363" width="11.88671875" style="119" customWidth="1"/>
    <col min="4364" max="4364" width="0.88671875" style="119" customWidth="1"/>
    <col min="4365" max="4365" width="10.5546875" style="119" customWidth="1"/>
    <col min="4366" max="4366" width="1.109375" style="119" customWidth="1"/>
    <col min="4367" max="4367" width="10.109375" style="119" customWidth="1"/>
    <col min="4368" max="4368" width="1.33203125" style="119" customWidth="1"/>
    <col min="4369" max="4369" width="1.44140625" style="119" customWidth="1"/>
    <col min="4370" max="4370" width="0.88671875" style="119" customWidth="1"/>
    <col min="4371" max="4371" width="14.109375" style="119" customWidth="1"/>
    <col min="4372" max="4373" width="0.88671875" style="119" customWidth="1"/>
    <col min="4374" max="4374" width="13" style="119" customWidth="1"/>
    <col min="4375" max="4375" width="0.44140625" style="119" customWidth="1"/>
    <col min="4376" max="4376" width="13.6640625" style="119" customWidth="1"/>
    <col min="4377" max="4377" width="9" style="119" customWidth="1"/>
    <col min="4378" max="4608" width="9.109375" style="119"/>
    <col min="4609" max="4609" width="4.44140625" style="119" customWidth="1"/>
    <col min="4610" max="4610" width="1.109375" style="119" customWidth="1"/>
    <col min="4611" max="4611" width="31.44140625" style="119" customWidth="1"/>
    <col min="4612" max="4612" width="0.6640625" style="119" customWidth="1"/>
    <col min="4613" max="4613" width="14" style="119" customWidth="1"/>
    <col min="4614" max="4614" width="0.88671875" style="119" customWidth="1"/>
    <col min="4615" max="4615" width="12.88671875" style="119" customWidth="1"/>
    <col min="4616" max="4617" width="1" style="119" customWidth="1"/>
    <col min="4618" max="4618" width="0.88671875" style="119" customWidth="1"/>
    <col min="4619" max="4619" width="11.88671875" style="119" customWidth="1"/>
    <col min="4620" max="4620" width="0.88671875" style="119" customWidth="1"/>
    <col min="4621" max="4621" width="10.5546875" style="119" customWidth="1"/>
    <col min="4622" max="4622" width="1.109375" style="119" customWidth="1"/>
    <col min="4623" max="4623" width="10.109375" style="119" customWidth="1"/>
    <col min="4624" max="4624" width="1.33203125" style="119" customWidth="1"/>
    <col min="4625" max="4625" width="1.44140625" style="119" customWidth="1"/>
    <col min="4626" max="4626" width="0.88671875" style="119" customWidth="1"/>
    <col min="4627" max="4627" width="14.109375" style="119" customWidth="1"/>
    <col min="4628" max="4629" width="0.88671875" style="119" customWidth="1"/>
    <col min="4630" max="4630" width="13" style="119" customWidth="1"/>
    <col min="4631" max="4631" width="0.44140625" style="119" customWidth="1"/>
    <col min="4632" max="4632" width="13.6640625" style="119" customWidth="1"/>
    <col min="4633" max="4633" width="9" style="119" customWidth="1"/>
    <col min="4634" max="4864" width="9.109375" style="119"/>
    <col min="4865" max="4865" width="4.44140625" style="119" customWidth="1"/>
    <col min="4866" max="4866" width="1.109375" style="119" customWidth="1"/>
    <col min="4867" max="4867" width="31.44140625" style="119" customWidth="1"/>
    <col min="4868" max="4868" width="0.6640625" style="119" customWidth="1"/>
    <col min="4869" max="4869" width="14" style="119" customWidth="1"/>
    <col min="4870" max="4870" width="0.88671875" style="119" customWidth="1"/>
    <col min="4871" max="4871" width="12.88671875" style="119" customWidth="1"/>
    <col min="4872" max="4873" width="1" style="119" customWidth="1"/>
    <col min="4874" max="4874" width="0.88671875" style="119" customWidth="1"/>
    <col min="4875" max="4875" width="11.88671875" style="119" customWidth="1"/>
    <col min="4876" max="4876" width="0.88671875" style="119" customWidth="1"/>
    <col min="4877" max="4877" width="10.5546875" style="119" customWidth="1"/>
    <col min="4878" max="4878" width="1.109375" style="119" customWidth="1"/>
    <col min="4879" max="4879" width="10.109375" style="119" customWidth="1"/>
    <col min="4880" max="4880" width="1.33203125" style="119" customWidth="1"/>
    <col min="4881" max="4881" width="1.44140625" style="119" customWidth="1"/>
    <col min="4882" max="4882" width="0.88671875" style="119" customWidth="1"/>
    <col min="4883" max="4883" width="14.109375" style="119" customWidth="1"/>
    <col min="4884" max="4885" width="0.88671875" style="119" customWidth="1"/>
    <col min="4886" max="4886" width="13" style="119" customWidth="1"/>
    <col min="4887" max="4887" width="0.44140625" style="119" customWidth="1"/>
    <col min="4888" max="4888" width="13.6640625" style="119" customWidth="1"/>
    <col min="4889" max="4889" width="9" style="119" customWidth="1"/>
    <col min="4890" max="5120" width="9.109375" style="119"/>
    <col min="5121" max="5121" width="4.44140625" style="119" customWidth="1"/>
    <col min="5122" max="5122" width="1.109375" style="119" customWidth="1"/>
    <col min="5123" max="5123" width="31.44140625" style="119" customWidth="1"/>
    <col min="5124" max="5124" width="0.6640625" style="119" customWidth="1"/>
    <col min="5125" max="5125" width="14" style="119" customWidth="1"/>
    <col min="5126" max="5126" width="0.88671875" style="119" customWidth="1"/>
    <col min="5127" max="5127" width="12.88671875" style="119" customWidth="1"/>
    <col min="5128" max="5129" width="1" style="119" customWidth="1"/>
    <col min="5130" max="5130" width="0.88671875" style="119" customWidth="1"/>
    <col min="5131" max="5131" width="11.88671875" style="119" customWidth="1"/>
    <col min="5132" max="5132" width="0.88671875" style="119" customWidth="1"/>
    <col min="5133" max="5133" width="10.5546875" style="119" customWidth="1"/>
    <col min="5134" max="5134" width="1.109375" style="119" customWidth="1"/>
    <col min="5135" max="5135" width="10.109375" style="119" customWidth="1"/>
    <col min="5136" max="5136" width="1.33203125" style="119" customWidth="1"/>
    <col min="5137" max="5137" width="1.44140625" style="119" customWidth="1"/>
    <col min="5138" max="5138" width="0.88671875" style="119" customWidth="1"/>
    <col min="5139" max="5139" width="14.109375" style="119" customWidth="1"/>
    <col min="5140" max="5141" width="0.88671875" style="119" customWidth="1"/>
    <col min="5142" max="5142" width="13" style="119" customWidth="1"/>
    <col min="5143" max="5143" width="0.44140625" style="119" customWidth="1"/>
    <col min="5144" max="5144" width="13.6640625" style="119" customWidth="1"/>
    <col min="5145" max="5145" width="9" style="119" customWidth="1"/>
    <col min="5146" max="5376" width="9.109375" style="119"/>
    <col min="5377" max="5377" width="4.44140625" style="119" customWidth="1"/>
    <col min="5378" max="5378" width="1.109375" style="119" customWidth="1"/>
    <col min="5379" max="5379" width="31.44140625" style="119" customWidth="1"/>
    <col min="5380" max="5380" width="0.6640625" style="119" customWidth="1"/>
    <col min="5381" max="5381" width="14" style="119" customWidth="1"/>
    <col min="5382" max="5382" width="0.88671875" style="119" customWidth="1"/>
    <col min="5383" max="5383" width="12.88671875" style="119" customWidth="1"/>
    <col min="5384" max="5385" width="1" style="119" customWidth="1"/>
    <col min="5386" max="5386" width="0.88671875" style="119" customWidth="1"/>
    <col min="5387" max="5387" width="11.88671875" style="119" customWidth="1"/>
    <col min="5388" max="5388" width="0.88671875" style="119" customWidth="1"/>
    <col min="5389" max="5389" width="10.5546875" style="119" customWidth="1"/>
    <col min="5390" max="5390" width="1.109375" style="119" customWidth="1"/>
    <col min="5391" max="5391" width="10.109375" style="119" customWidth="1"/>
    <col min="5392" max="5392" width="1.33203125" style="119" customWidth="1"/>
    <col min="5393" max="5393" width="1.44140625" style="119" customWidth="1"/>
    <col min="5394" max="5394" width="0.88671875" style="119" customWidth="1"/>
    <col min="5395" max="5395" width="14.109375" style="119" customWidth="1"/>
    <col min="5396" max="5397" width="0.88671875" style="119" customWidth="1"/>
    <col min="5398" max="5398" width="13" style="119" customWidth="1"/>
    <col min="5399" max="5399" width="0.44140625" style="119" customWidth="1"/>
    <col min="5400" max="5400" width="13.6640625" style="119" customWidth="1"/>
    <col min="5401" max="5401" width="9" style="119" customWidth="1"/>
    <col min="5402" max="5632" width="9.109375" style="119"/>
    <col min="5633" max="5633" width="4.44140625" style="119" customWidth="1"/>
    <col min="5634" max="5634" width="1.109375" style="119" customWidth="1"/>
    <col min="5635" max="5635" width="31.44140625" style="119" customWidth="1"/>
    <col min="5636" max="5636" width="0.6640625" style="119" customWidth="1"/>
    <col min="5637" max="5637" width="14" style="119" customWidth="1"/>
    <col min="5638" max="5638" width="0.88671875" style="119" customWidth="1"/>
    <col min="5639" max="5639" width="12.88671875" style="119" customWidth="1"/>
    <col min="5640" max="5641" width="1" style="119" customWidth="1"/>
    <col min="5642" max="5642" width="0.88671875" style="119" customWidth="1"/>
    <col min="5643" max="5643" width="11.88671875" style="119" customWidth="1"/>
    <col min="5644" max="5644" width="0.88671875" style="119" customWidth="1"/>
    <col min="5645" max="5645" width="10.5546875" style="119" customWidth="1"/>
    <col min="5646" max="5646" width="1.109375" style="119" customWidth="1"/>
    <col min="5647" max="5647" width="10.109375" style="119" customWidth="1"/>
    <col min="5648" max="5648" width="1.33203125" style="119" customWidth="1"/>
    <col min="5649" max="5649" width="1.44140625" style="119" customWidth="1"/>
    <col min="5650" max="5650" width="0.88671875" style="119" customWidth="1"/>
    <col min="5651" max="5651" width="14.109375" style="119" customWidth="1"/>
    <col min="5652" max="5653" width="0.88671875" style="119" customWidth="1"/>
    <col min="5654" max="5654" width="13" style="119" customWidth="1"/>
    <col min="5655" max="5655" width="0.44140625" style="119" customWidth="1"/>
    <col min="5656" max="5656" width="13.6640625" style="119" customWidth="1"/>
    <col min="5657" max="5657" width="9" style="119" customWidth="1"/>
    <col min="5658" max="5888" width="9.109375" style="119"/>
    <col min="5889" max="5889" width="4.44140625" style="119" customWidth="1"/>
    <col min="5890" max="5890" width="1.109375" style="119" customWidth="1"/>
    <col min="5891" max="5891" width="31.44140625" style="119" customWidth="1"/>
    <col min="5892" max="5892" width="0.6640625" style="119" customWidth="1"/>
    <col min="5893" max="5893" width="14" style="119" customWidth="1"/>
    <col min="5894" max="5894" width="0.88671875" style="119" customWidth="1"/>
    <col min="5895" max="5895" width="12.88671875" style="119" customWidth="1"/>
    <col min="5896" max="5897" width="1" style="119" customWidth="1"/>
    <col min="5898" max="5898" width="0.88671875" style="119" customWidth="1"/>
    <col min="5899" max="5899" width="11.88671875" style="119" customWidth="1"/>
    <col min="5900" max="5900" width="0.88671875" style="119" customWidth="1"/>
    <col min="5901" max="5901" width="10.5546875" style="119" customWidth="1"/>
    <col min="5902" max="5902" width="1.109375" style="119" customWidth="1"/>
    <col min="5903" max="5903" width="10.109375" style="119" customWidth="1"/>
    <col min="5904" max="5904" width="1.33203125" style="119" customWidth="1"/>
    <col min="5905" max="5905" width="1.44140625" style="119" customWidth="1"/>
    <col min="5906" max="5906" width="0.88671875" style="119" customWidth="1"/>
    <col min="5907" max="5907" width="14.109375" style="119" customWidth="1"/>
    <col min="5908" max="5909" width="0.88671875" style="119" customWidth="1"/>
    <col min="5910" max="5910" width="13" style="119" customWidth="1"/>
    <col min="5911" max="5911" width="0.44140625" style="119" customWidth="1"/>
    <col min="5912" max="5912" width="13.6640625" style="119" customWidth="1"/>
    <col min="5913" max="5913" width="9" style="119" customWidth="1"/>
    <col min="5914" max="6144" width="9.109375" style="119"/>
    <col min="6145" max="6145" width="4.44140625" style="119" customWidth="1"/>
    <col min="6146" max="6146" width="1.109375" style="119" customWidth="1"/>
    <col min="6147" max="6147" width="31.44140625" style="119" customWidth="1"/>
    <col min="6148" max="6148" width="0.6640625" style="119" customWidth="1"/>
    <col min="6149" max="6149" width="14" style="119" customWidth="1"/>
    <col min="6150" max="6150" width="0.88671875" style="119" customWidth="1"/>
    <col min="6151" max="6151" width="12.88671875" style="119" customWidth="1"/>
    <col min="6152" max="6153" width="1" style="119" customWidth="1"/>
    <col min="6154" max="6154" width="0.88671875" style="119" customWidth="1"/>
    <col min="6155" max="6155" width="11.88671875" style="119" customWidth="1"/>
    <col min="6156" max="6156" width="0.88671875" style="119" customWidth="1"/>
    <col min="6157" max="6157" width="10.5546875" style="119" customWidth="1"/>
    <col min="6158" max="6158" width="1.109375" style="119" customWidth="1"/>
    <col min="6159" max="6159" width="10.109375" style="119" customWidth="1"/>
    <col min="6160" max="6160" width="1.33203125" style="119" customWidth="1"/>
    <col min="6161" max="6161" width="1.44140625" style="119" customWidth="1"/>
    <col min="6162" max="6162" width="0.88671875" style="119" customWidth="1"/>
    <col min="6163" max="6163" width="14.109375" style="119" customWidth="1"/>
    <col min="6164" max="6165" width="0.88671875" style="119" customWidth="1"/>
    <col min="6166" max="6166" width="13" style="119" customWidth="1"/>
    <col min="6167" max="6167" width="0.44140625" style="119" customWidth="1"/>
    <col min="6168" max="6168" width="13.6640625" style="119" customWidth="1"/>
    <col min="6169" max="6169" width="9" style="119" customWidth="1"/>
    <col min="6170" max="6400" width="9.109375" style="119"/>
    <col min="6401" max="6401" width="4.44140625" style="119" customWidth="1"/>
    <col min="6402" max="6402" width="1.109375" style="119" customWidth="1"/>
    <col min="6403" max="6403" width="31.44140625" style="119" customWidth="1"/>
    <col min="6404" max="6404" width="0.6640625" style="119" customWidth="1"/>
    <col min="6405" max="6405" width="14" style="119" customWidth="1"/>
    <col min="6406" max="6406" width="0.88671875" style="119" customWidth="1"/>
    <col min="6407" max="6407" width="12.88671875" style="119" customWidth="1"/>
    <col min="6408" max="6409" width="1" style="119" customWidth="1"/>
    <col min="6410" max="6410" width="0.88671875" style="119" customWidth="1"/>
    <col min="6411" max="6411" width="11.88671875" style="119" customWidth="1"/>
    <col min="6412" max="6412" width="0.88671875" style="119" customWidth="1"/>
    <col min="6413" max="6413" width="10.5546875" style="119" customWidth="1"/>
    <col min="6414" max="6414" width="1.109375" style="119" customWidth="1"/>
    <col min="6415" max="6415" width="10.109375" style="119" customWidth="1"/>
    <col min="6416" max="6416" width="1.33203125" style="119" customWidth="1"/>
    <col min="6417" max="6417" width="1.44140625" style="119" customWidth="1"/>
    <col min="6418" max="6418" width="0.88671875" style="119" customWidth="1"/>
    <col min="6419" max="6419" width="14.109375" style="119" customWidth="1"/>
    <col min="6420" max="6421" width="0.88671875" style="119" customWidth="1"/>
    <col min="6422" max="6422" width="13" style="119" customWidth="1"/>
    <col min="6423" max="6423" width="0.44140625" style="119" customWidth="1"/>
    <col min="6424" max="6424" width="13.6640625" style="119" customWidth="1"/>
    <col min="6425" max="6425" width="9" style="119" customWidth="1"/>
    <col min="6426" max="6656" width="9.109375" style="119"/>
    <col min="6657" max="6657" width="4.44140625" style="119" customWidth="1"/>
    <col min="6658" max="6658" width="1.109375" style="119" customWidth="1"/>
    <col min="6659" max="6659" width="31.44140625" style="119" customWidth="1"/>
    <col min="6660" max="6660" width="0.6640625" style="119" customWidth="1"/>
    <col min="6661" max="6661" width="14" style="119" customWidth="1"/>
    <col min="6662" max="6662" width="0.88671875" style="119" customWidth="1"/>
    <col min="6663" max="6663" width="12.88671875" style="119" customWidth="1"/>
    <col min="6664" max="6665" width="1" style="119" customWidth="1"/>
    <col min="6666" max="6666" width="0.88671875" style="119" customWidth="1"/>
    <col min="6667" max="6667" width="11.88671875" style="119" customWidth="1"/>
    <col min="6668" max="6668" width="0.88671875" style="119" customWidth="1"/>
    <col min="6669" max="6669" width="10.5546875" style="119" customWidth="1"/>
    <col min="6670" max="6670" width="1.109375" style="119" customWidth="1"/>
    <col min="6671" max="6671" width="10.109375" style="119" customWidth="1"/>
    <col min="6672" max="6672" width="1.33203125" style="119" customWidth="1"/>
    <col min="6673" max="6673" width="1.44140625" style="119" customWidth="1"/>
    <col min="6674" max="6674" width="0.88671875" style="119" customWidth="1"/>
    <col min="6675" max="6675" width="14.109375" style="119" customWidth="1"/>
    <col min="6676" max="6677" width="0.88671875" style="119" customWidth="1"/>
    <col min="6678" max="6678" width="13" style="119" customWidth="1"/>
    <col min="6679" max="6679" width="0.44140625" style="119" customWidth="1"/>
    <col min="6680" max="6680" width="13.6640625" style="119" customWidth="1"/>
    <col min="6681" max="6681" width="9" style="119" customWidth="1"/>
    <col min="6682" max="6912" width="9.109375" style="119"/>
    <col min="6913" max="6913" width="4.44140625" style="119" customWidth="1"/>
    <col min="6914" max="6914" width="1.109375" style="119" customWidth="1"/>
    <col min="6915" max="6915" width="31.44140625" style="119" customWidth="1"/>
    <col min="6916" max="6916" width="0.6640625" style="119" customWidth="1"/>
    <col min="6917" max="6917" width="14" style="119" customWidth="1"/>
    <col min="6918" max="6918" width="0.88671875" style="119" customWidth="1"/>
    <col min="6919" max="6919" width="12.88671875" style="119" customWidth="1"/>
    <col min="6920" max="6921" width="1" style="119" customWidth="1"/>
    <col min="6922" max="6922" width="0.88671875" style="119" customWidth="1"/>
    <col min="6923" max="6923" width="11.88671875" style="119" customWidth="1"/>
    <col min="6924" max="6924" width="0.88671875" style="119" customWidth="1"/>
    <col min="6925" max="6925" width="10.5546875" style="119" customWidth="1"/>
    <col min="6926" max="6926" width="1.109375" style="119" customWidth="1"/>
    <col min="6927" max="6927" width="10.109375" style="119" customWidth="1"/>
    <col min="6928" max="6928" width="1.33203125" style="119" customWidth="1"/>
    <col min="6929" max="6929" width="1.44140625" style="119" customWidth="1"/>
    <col min="6930" max="6930" width="0.88671875" style="119" customWidth="1"/>
    <col min="6931" max="6931" width="14.109375" style="119" customWidth="1"/>
    <col min="6932" max="6933" width="0.88671875" style="119" customWidth="1"/>
    <col min="6934" max="6934" width="13" style="119" customWidth="1"/>
    <col min="6935" max="6935" width="0.44140625" style="119" customWidth="1"/>
    <col min="6936" max="6936" width="13.6640625" style="119" customWidth="1"/>
    <col min="6937" max="6937" width="9" style="119" customWidth="1"/>
    <col min="6938" max="7168" width="9.109375" style="119"/>
    <col min="7169" max="7169" width="4.44140625" style="119" customWidth="1"/>
    <col min="7170" max="7170" width="1.109375" style="119" customWidth="1"/>
    <col min="7171" max="7171" width="31.44140625" style="119" customWidth="1"/>
    <col min="7172" max="7172" width="0.6640625" style="119" customWidth="1"/>
    <col min="7173" max="7173" width="14" style="119" customWidth="1"/>
    <col min="7174" max="7174" width="0.88671875" style="119" customWidth="1"/>
    <col min="7175" max="7175" width="12.88671875" style="119" customWidth="1"/>
    <col min="7176" max="7177" width="1" style="119" customWidth="1"/>
    <col min="7178" max="7178" width="0.88671875" style="119" customWidth="1"/>
    <col min="7179" max="7179" width="11.88671875" style="119" customWidth="1"/>
    <col min="7180" max="7180" width="0.88671875" style="119" customWidth="1"/>
    <col min="7181" max="7181" width="10.5546875" style="119" customWidth="1"/>
    <col min="7182" max="7182" width="1.109375" style="119" customWidth="1"/>
    <col min="7183" max="7183" width="10.109375" style="119" customWidth="1"/>
    <col min="7184" max="7184" width="1.33203125" style="119" customWidth="1"/>
    <col min="7185" max="7185" width="1.44140625" style="119" customWidth="1"/>
    <col min="7186" max="7186" width="0.88671875" style="119" customWidth="1"/>
    <col min="7187" max="7187" width="14.109375" style="119" customWidth="1"/>
    <col min="7188" max="7189" width="0.88671875" style="119" customWidth="1"/>
    <col min="7190" max="7190" width="13" style="119" customWidth="1"/>
    <col min="7191" max="7191" width="0.44140625" style="119" customWidth="1"/>
    <col min="7192" max="7192" width="13.6640625" style="119" customWidth="1"/>
    <col min="7193" max="7193" width="9" style="119" customWidth="1"/>
    <col min="7194" max="7424" width="9.109375" style="119"/>
    <col min="7425" max="7425" width="4.44140625" style="119" customWidth="1"/>
    <col min="7426" max="7426" width="1.109375" style="119" customWidth="1"/>
    <col min="7427" max="7427" width="31.44140625" style="119" customWidth="1"/>
    <col min="7428" max="7428" width="0.6640625" style="119" customWidth="1"/>
    <col min="7429" max="7429" width="14" style="119" customWidth="1"/>
    <col min="7430" max="7430" width="0.88671875" style="119" customWidth="1"/>
    <col min="7431" max="7431" width="12.88671875" style="119" customWidth="1"/>
    <col min="7432" max="7433" width="1" style="119" customWidth="1"/>
    <col min="7434" max="7434" width="0.88671875" style="119" customWidth="1"/>
    <col min="7435" max="7435" width="11.88671875" style="119" customWidth="1"/>
    <col min="7436" max="7436" width="0.88671875" style="119" customWidth="1"/>
    <col min="7437" max="7437" width="10.5546875" style="119" customWidth="1"/>
    <col min="7438" max="7438" width="1.109375" style="119" customWidth="1"/>
    <col min="7439" max="7439" width="10.109375" style="119" customWidth="1"/>
    <col min="7440" max="7440" width="1.33203125" style="119" customWidth="1"/>
    <col min="7441" max="7441" width="1.44140625" style="119" customWidth="1"/>
    <col min="7442" max="7442" width="0.88671875" style="119" customWidth="1"/>
    <col min="7443" max="7443" width="14.109375" style="119" customWidth="1"/>
    <col min="7444" max="7445" width="0.88671875" style="119" customWidth="1"/>
    <col min="7446" max="7446" width="13" style="119" customWidth="1"/>
    <col min="7447" max="7447" width="0.44140625" style="119" customWidth="1"/>
    <col min="7448" max="7448" width="13.6640625" style="119" customWidth="1"/>
    <col min="7449" max="7449" width="9" style="119" customWidth="1"/>
    <col min="7450" max="7680" width="9.109375" style="119"/>
    <col min="7681" max="7681" width="4.44140625" style="119" customWidth="1"/>
    <col min="7682" max="7682" width="1.109375" style="119" customWidth="1"/>
    <col min="7683" max="7683" width="31.44140625" style="119" customWidth="1"/>
    <col min="7684" max="7684" width="0.6640625" style="119" customWidth="1"/>
    <col min="7685" max="7685" width="14" style="119" customWidth="1"/>
    <col min="7686" max="7686" width="0.88671875" style="119" customWidth="1"/>
    <col min="7687" max="7687" width="12.88671875" style="119" customWidth="1"/>
    <col min="7688" max="7689" width="1" style="119" customWidth="1"/>
    <col min="7690" max="7690" width="0.88671875" style="119" customWidth="1"/>
    <col min="7691" max="7691" width="11.88671875" style="119" customWidth="1"/>
    <col min="7692" max="7692" width="0.88671875" style="119" customWidth="1"/>
    <col min="7693" max="7693" width="10.5546875" style="119" customWidth="1"/>
    <col min="7694" max="7694" width="1.109375" style="119" customWidth="1"/>
    <col min="7695" max="7695" width="10.109375" style="119" customWidth="1"/>
    <col min="7696" max="7696" width="1.33203125" style="119" customWidth="1"/>
    <col min="7697" max="7697" width="1.44140625" style="119" customWidth="1"/>
    <col min="7698" max="7698" width="0.88671875" style="119" customWidth="1"/>
    <col min="7699" max="7699" width="14.109375" style="119" customWidth="1"/>
    <col min="7700" max="7701" width="0.88671875" style="119" customWidth="1"/>
    <col min="7702" max="7702" width="13" style="119" customWidth="1"/>
    <col min="7703" max="7703" width="0.44140625" style="119" customWidth="1"/>
    <col min="7704" max="7704" width="13.6640625" style="119" customWidth="1"/>
    <col min="7705" max="7705" width="9" style="119" customWidth="1"/>
    <col min="7706" max="7936" width="9.109375" style="119"/>
    <col min="7937" max="7937" width="4.44140625" style="119" customWidth="1"/>
    <col min="7938" max="7938" width="1.109375" style="119" customWidth="1"/>
    <col min="7939" max="7939" width="31.44140625" style="119" customWidth="1"/>
    <col min="7940" max="7940" width="0.6640625" style="119" customWidth="1"/>
    <col min="7941" max="7941" width="14" style="119" customWidth="1"/>
    <col min="7942" max="7942" width="0.88671875" style="119" customWidth="1"/>
    <col min="7943" max="7943" width="12.88671875" style="119" customWidth="1"/>
    <col min="7944" max="7945" width="1" style="119" customWidth="1"/>
    <col min="7946" max="7946" width="0.88671875" style="119" customWidth="1"/>
    <col min="7947" max="7947" width="11.88671875" style="119" customWidth="1"/>
    <col min="7948" max="7948" width="0.88671875" style="119" customWidth="1"/>
    <col min="7949" max="7949" width="10.5546875" style="119" customWidth="1"/>
    <col min="7950" max="7950" width="1.109375" style="119" customWidth="1"/>
    <col min="7951" max="7951" width="10.109375" style="119" customWidth="1"/>
    <col min="7952" max="7952" width="1.33203125" style="119" customWidth="1"/>
    <col min="7953" max="7953" width="1.44140625" style="119" customWidth="1"/>
    <col min="7954" max="7954" width="0.88671875" style="119" customWidth="1"/>
    <col min="7955" max="7955" width="14.109375" style="119" customWidth="1"/>
    <col min="7956" max="7957" width="0.88671875" style="119" customWidth="1"/>
    <col min="7958" max="7958" width="13" style="119" customWidth="1"/>
    <col min="7959" max="7959" width="0.44140625" style="119" customWidth="1"/>
    <col min="7960" max="7960" width="13.6640625" style="119" customWidth="1"/>
    <col min="7961" max="7961" width="9" style="119" customWidth="1"/>
    <col min="7962" max="8192" width="9.109375" style="119"/>
    <col min="8193" max="8193" width="4.44140625" style="119" customWidth="1"/>
    <col min="8194" max="8194" width="1.109375" style="119" customWidth="1"/>
    <col min="8195" max="8195" width="31.44140625" style="119" customWidth="1"/>
    <col min="8196" max="8196" width="0.6640625" style="119" customWidth="1"/>
    <col min="8197" max="8197" width="14" style="119" customWidth="1"/>
    <col min="8198" max="8198" width="0.88671875" style="119" customWidth="1"/>
    <col min="8199" max="8199" width="12.88671875" style="119" customWidth="1"/>
    <col min="8200" max="8201" width="1" style="119" customWidth="1"/>
    <col min="8202" max="8202" width="0.88671875" style="119" customWidth="1"/>
    <col min="8203" max="8203" width="11.88671875" style="119" customWidth="1"/>
    <col min="8204" max="8204" width="0.88671875" style="119" customWidth="1"/>
    <col min="8205" max="8205" width="10.5546875" style="119" customWidth="1"/>
    <col min="8206" max="8206" width="1.109375" style="119" customWidth="1"/>
    <col min="8207" max="8207" width="10.109375" style="119" customWidth="1"/>
    <col min="8208" max="8208" width="1.33203125" style="119" customWidth="1"/>
    <col min="8209" max="8209" width="1.44140625" style="119" customWidth="1"/>
    <col min="8210" max="8210" width="0.88671875" style="119" customWidth="1"/>
    <col min="8211" max="8211" width="14.109375" style="119" customWidth="1"/>
    <col min="8212" max="8213" width="0.88671875" style="119" customWidth="1"/>
    <col min="8214" max="8214" width="13" style="119" customWidth="1"/>
    <col min="8215" max="8215" width="0.44140625" style="119" customWidth="1"/>
    <col min="8216" max="8216" width="13.6640625" style="119" customWidth="1"/>
    <col min="8217" max="8217" width="9" style="119" customWidth="1"/>
    <col min="8218" max="8448" width="9.109375" style="119"/>
    <col min="8449" max="8449" width="4.44140625" style="119" customWidth="1"/>
    <col min="8450" max="8450" width="1.109375" style="119" customWidth="1"/>
    <col min="8451" max="8451" width="31.44140625" style="119" customWidth="1"/>
    <col min="8452" max="8452" width="0.6640625" style="119" customWidth="1"/>
    <col min="8453" max="8453" width="14" style="119" customWidth="1"/>
    <col min="8454" max="8454" width="0.88671875" style="119" customWidth="1"/>
    <col min="8455" max="8455" width="12.88671875" style="119" customWidth="1"/>
    <col min="8456" max="8457" width="1" style="119" customWidth="1"/>
    <col min="8458" max="8458" width="0.88671875" style="119" customWidth="1"/>
    <col min="8459" max="8459" width="11.88671875" style="119" customWidth="1"/>
    <col min="8460" max="8460" width="0.88671875" style="119" customWidth="1"/>
    <col min="8461" max="8461" width="10.5546875" style="119" customWidth="1"/>
    <col min="8462" max="8462" width="1.109375" style="119" customWidth="1"/>
    <col min="8463" max="8463" width="10.109375" style="119" customWidth="1"/>
    <col min="8464" max="8464" width="1.33203125" style="119" customWidth="1"/>
    <col min="8465" max="8465" width="1.44140625" style="119" customWidth="1"/>
    <col min="8466" max="8466" width="0.88671875" style="119" customWidth="1"/>
    <col min="8467" max="8467" width="14.109375" style="119" customWidth="1"/>
    <col min="8468" max="8469" width="0.88671875" style="119" customWidth="1"/>
    <col min="8470" max="8470" width="13" style="119" customWidth="1"/>
    <col min="8471" max="8471" width="0.44140625" style="119" customWidth="1"/>
    <col min="8472" max="8472" width="13.6640625" style="119" customWidth="1"/>
    <col min="8473" max="8473" width="9" style="119" customWidth="1"/>
    <col min="8474" max="8704" width="9.109375" style="119"/>
    <col min="8705" max="8705" width="4.44140625" style="119" customWidth="1"/>
    <col min="8706" max="8706" width="1.109375" style="119" customWidth="1"/>
    <col min="8707" max="8707" width="31.44140625" style="119" customWidth="1"/>
    <col min="8708" max="8708" width="0.6640625" style="119" customWidth="1"/>
    <col min="8709" max="8709" width="14" style="119" customWidth="1"/>
    <col min="8710" max="8710" width="0.88671875" style="119" customWidth="1"/>
    <col min="8711" max="8711" width="12.88671875" style="119" customWidth="1"/>
    <col min="8712" max="8713" width="1" style="119" customWidth="1"/>
    <col min="8714" max="8714" width="0.88671875" style="119" customWidth="1"/>
    <col min="8715" max="8715" width="11.88671875" style="119" customWidth="1"/>
    <col min="8716" max="8716" width="0.88671875" style="119" customWidth="1"/>
    <col min="8717" max="8717" width="10.5546875" style="119" customWidth="1"/>
    <col min="8718" max="8718" width="1.109375" style="119" customWidth="1"/>
    <col min="8719" max="8719" width="10.109375" style="119" customWidth="1"/>
    <col min="8720" max="8720" width="1.33203125" style="119" customWidth="1"/>
    <col min="8721" max="8721" width="1.44140625" style="119" customWidth="1"/>
    <col min="8722" max="8722" width="0.88671875" style="119" customWidth="1"/>
    <col min="8723" max="8723" width="14.109375" style="119" customWidth="1"/>
    <col min="8724" max="8725" width="0.88671875" style="119" customWidth="1"/>
    <col min="8726" max="8726" width="13" style="119" customWidth="1"/>
    <col min="8727" max="8727" width="0.44140625" style="119" customWidth="1"/>
    <col min="8728" max="8728" width="13.6640625" style="119" customWidth="1"/>
    <col min="8729" max="8729" width="9" style="119" customWidth="1"/>
    <col min="8730" max="8960" width="9.109375" style="119"/>
    <col min="8961" max="8961" width="4.44140625" style="119" customWidth="1"/>
    <col min="8962" max="8962" width="1.109375" style="119" customWidth="1"/>
    <col min="8963" max="8963" width="31.44140625" style="119" customWidth="1"/>
    <col min="8964" max="8964" width="0.6640625" style="119" customWidth="1"/>
    <col min="8965" max="8965" width="14" style="119" customWidth="1"/>
    <col min="8966" max="8966" width="0.88671875" style="119" customWidth="1"/>
    <col min="8967" max="8967" width="12.88671875" style="119" customWidth="1"/>
    <col min="8968" max="8969" width="1" style="119" customWidth="1"/>
    <col min="8970" max="8970" width="0.88671875" style="119" customWidth="1"/>
    <col min="8971" max="8971" width="11.88671875" style="119" customWidth="1"/>
    <col min="8972" max="8972" width="0.88671875" style="119" customWidth="1"/>
    <col min="8973" max="8973" width="10.5546875" style="119" customWidth="1"/>
    <col min="8974" max="8974" width="1.109375" style="119" customWidth="1"/>
    <col min="8975" max="8975" width="10.109375" style="119" customWidth="1"/>
    <col min="8976" max="8976" width="1.33203125" style="119" customWidth="1"/>
    <col min="8977" max="8977" width="1.44140625" style="119" customWidth="1"/>
    <col min="8978" max="8978" width="0.88671875" style="119" customWidth="1"/>
    <col min="8979" max="8979" width="14.109375" style="119" customWidth="1"/>
    <col min="8980" max="8981" width="0.88671875" style="119" customWidth="1"/>
    <col min="8982" max="8982" width="13" style="119" customWidth="1"/>
    <col min="8983" max="8983" width="0.44140625" style="119" customWidth="1"/>
    <col min="8984" max="8984" width="13.6640625" style="119" customWidth="1"/>
    <col min="8985" max="8985" width="9" style="119" customWidth="1"/>
    <col min="8986" max="9216" width="9.109375" style="119"/>
    <col min="9217" max="9217" width="4.44140625" style="119" customWidth="1"/>
    <col min="9218" max="9218" width="1.109375" style="119" customWidth="1"/>
    <col min="9219" max="9219" width="31.44140625" style="119" customWidth="1"/>
    <col min="9220" max="9220" width="0.6640625" style="119" customWidth="1"/>
    <col min="9221" max="9221" width="14" style="119" customWidth="1"/>
    <col min="9222" max="9222" width="0.88671875" style="119" customWidth="1"/>
    <col min="9223" max="9223" width="12.88671875" style="119" customWidth="1"/>
    <col min="9224" max="9225" width="1" style="119" customWidth="1"/>
    <col min="9226" max="9226" width="0.88671875" style="119" customWidth="1"/>
    <col min="9227" max="9227" width="11.88671875" style="119" customWidth="1"/>
    <col min="9228" max="9228" width="0.88671875" style="119" customWidth="1"/>
    <col min="9229" max="9229" width="10.5546875" style="119" customWidth="1"/>
    <col min="9230" max="9230" width="1.109375" style="119" customWidth="1"/>
    <col min="9231" max="9231" width="10.109375" style="119" customWidth="1"/>
    <col min="9232" max="9232" width="1.33203125" style="119" customWidth="1"/>
    <col min="9233" max="9233" width="1.44140625" style="119" customWidth="1"/>
    <col min="9234" max="9234" width="0.88671875" style="119" customWidth="1"/>
    <col min="9235" max="9235" width="14.109375" style="119" customWidth="1"/>
    <col min="9236" max="9237" width="0.88671875" style="119" customWidth="1"/>
    <col min="9238" max="9238" width="13" style="119" customWidth="1"/>
    <col min="9239" max="9239" width="0.44140625" style="119" customWidth="1"/>
    <col min="9240" max="9240" width="13.6640625" style="119" customWidth="1"/>
    <col min="9241" max="9241" width="9" style="119" customWidth="1"/>
    <col min="9242" max="9472" width="9.109375" style="119"/>
    <col min="9473" max="9473" width="4.44140625" style="119" customWidth="1"/>
    <col min="9474" max="9474" width="1.109375" style="119" customWidth="1"/>
    <col min="9475" max="9475" width="31.44140625" style="119" customWidth="1"/>
    <col min="9476" max="9476" width="0.6640625" style="119" customWidth="1"/>
    <col min="9477" max="9477" width="14" style="119" customWidth="1"/>
    <col min="9478" max="9478" width="0.88671875" style="119" customWidth="1"/>
    <col min="9479" max="9479" width="12.88671875" style="119" customWidth="1"/>
    <col min="9480" max="9481" width="1" style="119" customWidth="1"/>
    <col min="9482" max="9482" width="0.88671875" style="119" customWidth="1"/>
    <col min="9483" max="9483" width="11.88671875" style="119" customWidth="1"/>
    <col min="9484" max="9484" width="0.88671875" style="119" customWidth="1"/>
    <col min="9485" max="9485" width="10.5546875" style="119" customWidth="1"/>
    <col min="9486" max="9486" width="1.109375" style="119" customWidth="1"/>
    <col min="9487" max="9487" width="10.109375" style="119" customWidth="1"/>
    <col min="9488" max="9488" width="1.33203125" style="119" customWidth="1"/>
    <col min="9489" max="9489" width="1.44140625" style="119" customWidth="1"/>
    <col min="9490" max="9490" width="0.88671875" style="119" customWidth="1"/>
    <col min="9491" max="9491" width="14.109375" style="119" customWidth="1"/>
    <col min="9492" max="9493" width="0.88671875" style="119" customWidth="1"/>
    <col min="9494" max="9494" width="13" style="119" customWidth="1"/>
    <col min="9495" max="9495" width="0.44140625" style="119" customWidth="1"/>
    <col min="9496" max="9496" width="13.6640625" style="119" customWidth="1"/>
    <col min="9497" max="9497" width="9" style="119" customWidth="1"/>
    <col min="9498" max="9728" width="9.109375" style="119"/>
    <col min="9729" max="9729" width="4.44140625" style="119" customWidth="1"/>
    <col min="9730" max="9730" width="1.109375" style="119" customWidth="1"/>
    <col min="9731" max="9731" width="31.44140625" style="119" customWidth="1"/>
    <col min="9732" max="9732" width="0.6640625" style="119" customWidth="1"/>
    <col min="9733" max="9733" width="14" style="119" customWidth="1"/>
    <col min="9734" max="9734" width="0.88671875" style="119" customWidth="1"/>
    <col min="9735" max="9735" width="12.88671875" style="119" customWidth="1"/>
    <col min="9736" max="9737" width="1" style="119" customWidth="1"/>
    <col min="9738" max="9738" width="0.88671875" style="119" customWidth="1"/>
    <col min="9739" max="9739" width="11.88671875" style="119" customWidth="1"/>
    <col min="9740" max="9740" width="0.88671875" style="119" customWidth="1"/>
    <col min="9741" max="9741" width="10.5546875" style="119" customWidth="1"/>
    <col min="9742" max="9742" width="1.109375" style="119" customWidth="1"/>
    <col min="9743" max="9743" width="10.109375" style="119" customWidth="1"/>
    <col min="9744" max="9744" width="1.33203125" style="119" customWidth="1"/>
    <col min="9745" max="9745" width="1.44140625" style="119" customWidth="1"/>
    <col min="9746" max="9746" width="0.88671875" style="119" customWidth="1"/>
    <col min="9747" max="9747" width="14.109375" style="119" customWidth="1"/>
    <col min="9748" max="9749" width="0.88671875" style="119" customWidth="1"/>
    <col min="9750" max="9750" width="13" style="119" customWidth="1"/>
    <col min="9751" max="9751" width="0.44140625" style="119" customWidth="1"/>
    <col min="9752" max="9752" width="13.6640625" style="119" customWidth="1"/>
    <col min="9753" max="9753" width="9" style="119" customWidth="1"/>
    <col min="9754" max="9984" width="9.109375" style="119"/>
    <col min="9985" max="9985" width="4.44140625" style="119" customWidth="1"/>
    <col min="9986" max="9986" width="1.109375" style="119" customWidth="1"/>
    <col min="9987" max="9987" width="31.44140625" style="119" customWidth="1"/>
    <col min="9988" max="9988" width="0.6640625" style="119" customWidth="1"/>
    <col min="9989" max="9989" width="14" style="119" customWidth="1"/>
    <col min="9990" max="9990" width="0.88671875" style="119" customWidth="1"/>
    <col min="9991" max="9991" width="12.88671875" style="119" customWidth="1"/>
    <col min="9992" max="9993" width="1" style="119" customWidth="1"/>
    <col min="9994" max="9994" width="0.88671875" style="119" customWidth="1"/>
    <col min="9995" max="9995" width="11.88671875" style="119" customWidth="1"/>
    <col min="9996" max="9996" width="0.88671875" style="119" customWidth="1"/>
    <col min="9997" max="9997" width="10.5546875" style="119" customWidth="1"/>
    <col min="9998" max="9998" width="1.109375" style="119" customWidth="1"/>
    <col min="9999" max="9999" width="10.109375" style="119" customWidth="1"/>
    <col min="10000" max="10000" width="1.33203125" style="119" customWidth="1"/>
    <col min="10001" max="10001" width="1.44140625" style="119" customWidth="1"/>
    <col min="10002" max="10002" width="0.88671875" style="119" customWidth="1"/>
    <col min="10003" max="10003" width="14.109375" style="119" customWidth="1"/>
    <col min="10004" max="10005" width="0.88671875" style="119" customWidth="1"/>
    <col min="10006" max="10006" width="13" style="119" customWidth="1"/>
    <col min="10007" max="10007" width="0.44140625" style="119" customWidth="1"/>
    <col min="10008" max="10008" width="13.6640625" style="119" customWidth="1"/>
    <col min="10009" max="10009" width="9" style="119" customWidth="1"/>
    <col min="10010" max="10240" width="9.109375" style="119"/>
    <col min="10241" max="10241" width="4.44140625" style="119" customWidth="1"/>
    <col min="10242" max="10242" width="1.109375" style="119" customWidth="1"/>
    <col min="10243" max="10243" width="31.44140625" style="119" customWidth="1"/>
    <col min="10244" max="10244" width="0.6640625" style="119" customWidth="1"/>
    <col min="10245" max="10245" width="14" style="119" customWidth="1"/>
    <col min="10246" max="10246" width="0.88671875" style="119" customWidth="1"/>
    <col min="10247" max="10247" width="12.88671875" style="119" customWidth="1"/>
    <col min="10248" max="10249" width="1" style="119" customWidth="1"/>
    <col min="10250" max="10250" width="0.88671875" style="119" customWidth="1"/>
    <col min="10251" max="10251" width="11.88671875" style="119" customWidth="1"/>
    <col min="10252" max="10252" width="0.88671875" style="119" customWidth="1"/>
    <col min="10253" max="10253" width="10.5546875" style="119" customWidth="1"/>
    <col min="10254" max="10254" width="1.109375" style="119" customWidth="1"/>
    <col min="10255" max="10255" width="10.109375" style="119" customWidth="1"/>
    <col min="10256" max="10256" width="1.33203125" style="119" customWidth="1"/>
    <col min="10257" max="10257" width="1.44140625" style="119" customWidth="1"/>
    <col min="10258" max="10258" width="0.88671875" style="119" customWidth="1"/>
    <col min="10259" max="10259" width="14.109375" style="119" customWidth="1"/>
    <col min="10260" max="10261" width="0.88671875" style="119" customWidth="1"/>
    <col min="10262" max="10262" width="13" style="119" customWidth="1"/>
    <col min="10263" max="10263" width="0.44140625" style="119" customWidth="1"/>
    <col min="10264" max="10264" width="13.6640625" style="119" customWidth="1"/>
    <col min="10265" max="10265" width="9" style="119" customWidth="1"/>
    <col min="10266" max="10496" width="9.109375" style="119"/>
    <col min="10497" max="10497" width="4.44140625" style="119" customWidth="1"/>
    <col min="10498" max="10498" width="1.109375" style="119" customWidth="1"/>
    <col min="10499" max="10499" width="31.44140625" style="119" customWidth="1"/>
    <col min="10500" max="10500" width="0.6640625" style="119" customWidth="1"/>
    <col min="10501" max="10501" width="14" style="119" customWidth="1"/>
    <col min="10502" max="10502" width="0.88671875" style="119" customWidth="1"/>
    <col min="10503" max="10503" width="12.88671875" style="119" customWidth="1"/>
    <col min="10504" max="10505" width="1" style="119" customWidth="1"/>
    <col min="10506" max="10506" width="0.88671875" style="119" customWidth="1"/>
    <col min="10507" max="10507" width="11.88671875" style="119" customWidth="1"/>
    <col min="10508" max="10508" width="0.88671875" style="119" customWidth="1"/>
    <col min="10509" max="10509" width="10.5546875" style="119" customWidth="1"/>
    <col min="10510" max="10510" width="1.109375" style="119" customWidth="1"/>
    <col min="10511" max="10511" width="10.109375" style="119" customWidth="1"/>
    <col min="10512" max="10512" width="1.33203125" style="119" customWidth="1"/>
    <col min="10513" max="10513" width="1.44140625" style="119" customWidth="1"/>
    <col min="10514" max="10514" width="0.88671875" style="119" customWidth="1"/>
    <col min="10515" max="10515" width="14.109375" style="119" customWidth="1"/>
    <col min="10516" max="10517" width="0.88671875" style="119" customWidth="1"/>
    <col min="10518" max="10518" width="13" style="119" customWidth="1"/>
    <col min="10519" max="10519" width="0.44140625" style="119" customWidth="1"/>
    <col min="10520" max="10520" width="13.6640625" style="119" customWidth="1"/>
    <col min="10521" max="10521" width="9" style="119" customWidth="1"/>
    <col min="10522" max="10752" width="9.109375" style="119"/>
    <col min="10753" max="10753" width="4.44140625" style="119" customWidth="1"/>
    <col min="10754" max="10754" width="1.109375" style="119" customWidth="1"/>
    <col min="10755" max="10755" width="31.44140625" style="119" customWidth="1"/>
    <col min="10756" max="10756" width="0.6640625" style="119" customWidth="1"/>
    <col min="10757" max="10757" width="14" style="119" customWidth="1"/>
    <col min="10758" max="10758" width="0.88671875" style="119" customWidth="1"/>
    <col min="10759" max="10759" width="12.88671875" style="119" customWidth="1"/>
    <col min="10760" max="10761" width="1" style="119" customWidth="1"/>
    <col min="10762" max="10762" width="0.88671875" style="119" customWidth="1"/>
    <col min="10763" max="10763" width="11.88671875" style="119" customWidth="1"/>
    <col min="10764" max="10764" width="0.88671875" style="119" customWidth="1"/>
    <col min="10765" max="10765" width="10.5546875" style="119" customWidth="1"/>
    <col min="10766" max="10766" width="1.109375" style="119" customWidth="1"/>
    <col min="10767" max="10767" width="10.109375" style="119" customWidth="1"/>
    <col min="10768" max="10768" width="1.33203125" style="119" customWidth="1"/>
    <col min="10769" max="10769" width="1.44140625" style="119" customWidth="1"/>
    <col min="10770" max="10770" width="0.88671875" style="119" customWidth="1"/>
    <col min="10771" max="10771" width="14.109375" style="119" customWidth="1"/>
    <col min="10772" max="10773" width="0.88671875" style="119" customWidth="1"/>
    <col min="10774" max="10774" width="13" style="119" customWidth="1"/>
    <col min="10775" max="10775" width="0.44140625" style="119" customWidth="1"/>
    <col min="10776" max="10776" width="13.6640625" style="119" customWidth="1"/>
    <col min="10777" max="10777" width="9" style="119" customWidth="1"/>
    <col min="10778" max="11008" width="9.109375" style="119"/>
    <col min="11009" max="11009" width="4.44140625" style="119" customWidth="1"/>
    <col min="11010" max="11010" width="1.109375" style="119" customWidth="1"/>
    <col min="11011" max="11011" width="31.44140625" style="119" customWidth="1"/>
    <col min="11012" max="11012" width="0.6640625" style="119" customWidth="1"/>
    <col min="11013" max="11013" width="14" style="119" customWidth="1"/>
    <col min="11014" max="11014" width="0.88671875" style="119" customWidth="1"/>
    <col min="11015" max="11015" width="12.88671875" style="119" customWidth="1"/>
    <col min="11016" max="11017" width="1" style="119" customWidth="1"/>
    <col min="11018" max="11018" width="0.88671875" style="119" customWidth="1"/>
    <col min="11019" max="11019" width="11.88671875" style="119" customWidth="1"/>
    <col min="11020" max="11020" width="0.88671875" style="119" customWidth="1"/>
    <col min="11021" max="11021" width="10.5546875" style="119" customWidth="1"/>
    <col min="11022" max="11022" width="1.109375" style="119" customWidth="1"/>
    <col min="11023" max="11023" width="10.109375" style="119" customWidth="1"/>
    <col min="11024" max="11024" width="1.33203125" style="119" customWidth="1"/>
    <col min="11025" max="11025" width="1.44140625" style="119" customWidth="1"/>
    <col min="11026" max="11026" width="0.88671875" style="119" customWidth="1"/>
    <col min="11027" max="11027" width="14.109375" style="119" customWidth="1"/>
    <col min="11028" max="11029" width="0.88671875" style="119" customWidth="1"/>
    <col min="11030" max="11030" width="13" style="119" customWidth="1"/>
    <col min="11031" max="11031" width="0.44140625" style="119" customWidth="1"/>
    <col min="11032" max="11032" width="13.6640625" style="119" customWidth="1"/>
    <col min="11033" max="11033" width="9" style="119" customWidth="1"/>
    <col min="11034" max="11264" width="9.109375" style="119"/>
    <col min="11265" max="11265" width="4.44140625" style="119" customWidth="1"/>
    <col min="11266" max="11266" width="1.109375" style="119" customWidth="1"/>
    <col min="11267" max="11267" width="31.44140625" style="119" customWidth="1"/>
    <col min="11268" max="11268" width="0.6640625" style="119" customWidth="1"/>
    <col min="11269" max="11269" width="14" style="119" customWidth="1"/>
    <col min="11270" max="11270" width="0.88671875" style="119" customWidth="1"/>
    <col min="11271" max="11271" width="12.88671875" style="119" customWidth="1"/>
    <col min="11272" max="11273" width="1" style="119" customWidth="1"/>
    <col min="11274" max="11274" width="0.88671875" style="119" customWidth="1"/>
    <col min="11275" max="11275" width="11.88671875" style="119" customWidth="1"/>
    <col min="11276" max="11276" width="0.88671875" style="119" customWidth="1"/>
    <col min="11277" max="11277" width="10.5546875" style="119" customWidth="1"/>
    <col min="11278" max="11278" width="1.109375" style="119" customWidth="1"/>
    <col min="11279" max="11279" width="10.109375" style="119" customWidth="1"/>
    <col min="11280" max="11280" width="1.33203125" style="119" customWidth="1"/>
    <col min="11281" max="11281" width="1.44140625" style="119" customWidth="1"/>
    <col min="11282" max="11282" width="0.88671875" style="119" customWidth="1"/>
    <col min="11283" max="11283" width="14.109375" style="119" customWidth="1"/>
    <col min="11284" max="11285" width="0.88671875" style="119" customWidth="1"/>
    <col min="11286" max="11286" width="13" style="119" customWidth="1"/>
    <col min="11287" max="11287" width="0.44140625" style="119" customWidth="1"/>
    <col min="11288" max="11288" width="13.6640625" style="119" customWidth="1"/>
    <col min="11289" max="11289" width="9" style="119" customWidth="1"/>
    <col min="11290" max="11520" width="9.109375" style="119"/>
    <col min="11521" max="11521" width="4.44140625" style="119" customWidth="1"/>
    <col min="11522" max="11522" width="1.109375" style="119" customWidth="1"/>
    <col min="11523" max="11523" width="31.44140625" style="119" customWidth="1"/>
    <col min="11524" max="11524" width="0.6640625" style="119" customWidth="1"/>
    <col min="11525" max="11525" width="14" style="119" customWidth="1"/>
    <col min="11526" max="11526" width="0.88671875" style="119" customWidth="1"/>
    <col min="11527" max="11527" width="12.88671875" style="119" customWidth="1"/>
    <col min="11528" max="11529" width="1" style="119" customWidth="1"/>
    <col min="11530" max="11530" width="0.88671875" style="119" customWidth="1"/>
    <col min="11531" max="11531" width="11.88671875" style="119" customWidth="1"/>
    <col min="11532" max="11532" width="0.88671875" style="119" customWidth="1"/>
    <col min="11533" max="11533" width="10.5546875" style="119" customWidth="1"/>
    <col min="11534" max="11534" width="1.109375" style="119" customWidth="1"/>
    <col min="11535" max="11535" width="10.109375" style="119" customWidth="1"/>
    <col min="11536" max="11536" width="1.33203125" style="119" customWidth="1"/>
    <col min="11537" max="11537" width="1.44140625" style="119" customWidth="1"/>
    <col min="11538" max="11538" width="0.88671875" style="119" customWidth="1"/>
    <col min="11539" max="11539" width="14.109375" style="119" customWidth="1"/>
    <col min="11540" max="11541" width="0.88671875" style="119" customWidth="1"/>
    <col min="11542" max="11542" width="13" style="119" customWidth="1"/>
    <col min="11543" max="11543" width="0.44140625" style="119" customWidth="1"/>
    <col min="11544" max="11544" width="13.6640625" style="119" customWidth="1"/>
    <col min="11545" max="11545" width="9" style="119" customWidth="1"/>
    <col min="11546" max="11776" width="9.109375" style="119"/>
    <col min="11777" max="11777" width="4.44140625" style="119" customWidth="1"/>
    <col min="11778" max="11778" width="1.109375" style="119" customWidth="1"/>
    <col min="11779" max="11779" width="31.44140625" style="119" customWidth="1"/>
    <col min="11780" max="11780" width="0.6640625" style="119" customWidth="1"/>
    <col min="11781" max="11781" width="14" style="119" customWidth="1"/>
    <col min="11782" max="11782" width="0.88671875" style="119" customWidth="1"/>
    <col min="11783" max="11783" width="12.88671875" style="119" customWidth="1"/>
    <col min="11784" max="11785" width="1" style="119" customWidth="1"/>
    <col min="11786" max="11786" width="0.88671875" style="119" customWidth="1"/>
    <col min="11787" max="11787" width="11.88671875" style="119" customWidth="1"/>
    <col min="11788" max="11788" width="0.88671875" style="119" customWidth="1"/>
    <col min="11789" max="11789" width="10.5546875" style="119" customWidth="1"/>
    <col min="11790" max="11790" width="1.109375" style="119" customWidth="1"/>
    <col min="11791" max="11791" width="10.109375" style="119" customWidth="1"/>
    <col min="11792" max="11792" width="1.33203125" style="119" customWidth="1"/>
    <col min="11793" max="11793" width="1.44140625" style="119" customWidth="1"/>
    <col min="11794" max="11794" width="0.88671875" style="119" customWidth="1"/>
    <col min="11795" max="11795" width="14.109375" style="119" customWidth="1"/>
    <col min="11796" max="11797" width="0.88671875" style="119" customWidth="1"/>
    <col min="11798" max="11798" width="13" style="119" customWidth="1"/>
    <col min="11799" max="11799" width="0.44140625" style="119" customWidth="1"/>
    <col min="11800" max="11800" width="13.6640625" style="119" customWidth="1"/>
    <col min="11801" max="11801" width="9" style="119" customWidth="1"/>
    <col min="11802" max="12032" width="9.109375" style="119"/>
    <col min="12033" max="12033" width="4.44140625" style="119" customWidth="1"/>
    <col min="12034" max="12034" width="1.109375" style="119" customWidth="1"/>
    <col min="12035" max="12035" width="31.44140625" style="119" customWidth="1"/>
    <col min="12036" max="12036" width="0.6640625" style="119" customWidth="1"/>
    <col min="12037" max="12037" width="14" style="119" customWidth="1"/>
    <col min="12038" max="12038" width="0.88671875" style="119" customWidth="1"/>
    <col min="12039" max="12039" width="12.88671875" style="119" customWidth="1"/>
    <col min="12040" max="12041" width="1" style="119" customWidth="1"/>
    <col min="12042" max="12042" width="0.88671875" style="119" customWidth="1"/>
    <col min="12043" max="12043" width="11.88671875" style="119" customWidth="1"/>
    <col min="12044" max="12044" width="0.88671875" style="119" customWidth="1"/>
    <col min="12045" max="12045" width="10.5546875" style="119" customWidth="1"/>
    <col min="12046" max="12046" width="1.109375" style="119" customWidth="1"/>
    <col min="12047" max="12047" width="10.109375" style="119" customWidth="1"/>
    <col min="12048" max="12048" width="1.33203125" style="119" customWidth="1"/>
    <col min="12049" max="12049" width="1.44140625" style="119" customWidth="1"/>
    <col min="12050" max="12050" width="0.88671875" style="119" customWidth="1"/>
    <col min="12051" max="12051" width="14.109375" style="119" customWidth="1"/>
    <col min="12052" max="12053" width="0.88671875" style="119" customWidth="1"/>
    <col min="12054" max="12054" width="13" style="119" customWidth="1"/>
    <col min="12055" max="12055" width="0.44140625" style="119" customWidth="1"/>
    <col min="12056" max="12056" width="13.6640625" style="119" customWidth="1"/>
    <col min="12057" max="12057" width="9" style="119" customWidth="1"/>
    <col min="12058" max="12288" width="9.109375" style="119"/>
    <col min="12289" max="12289" width="4.44140625" style="119" customWidth="1"/>
    <col min="12290" max="12290" width="1.109375" style="119" customWidth="1"/>
    <col min="12291" max="12291" width="31.44140625" style="119" customWidth="1"/>
    <col min="12292" max="12292" width="0.6640625" style="119" customWidth="1"/>
    <col min="12293" max="12293" width="14" style="119" customWidth="1"/>
    <col min="12294" max="12294" width="0.88671875" style="119" customWidth="1"/>
    <col min="12295" max="12295" width="12.88671875" style="119" customWidth="1"/>
    <col min="12296" max="12297" width="1" style="119" customWidth="1"/>
    <col min="12298" max="12298" width="0.88671875" style="119" customWidth="1"/>
    <col min="12299" max="12299" width="11.88671875" style="119" customWidth="1"/>
    <col min="12300" max="12300" width="0.88671875" style="119" customWidth="1"/>
    <col min="12301" max="12301" width="10.5546875" style="119" customWidth="1"/>
    <col min="12302" max="12302" width="1.109375" style="119" customWidth="1"/>
    <col min="12303" max="12303" width="10.109375" style="119" customWidth="1"/>
    <col min="12304" max="12304" width="1.33203125" style="119" customWidth="1"/>
    <col min="12305" max="12305" width="1.44140625" style="119" customWidth="1"/>
    <col min="12306" max="12306" width="0.88671875" style="119" customWidth="1"/>
    <col min="12307" max="12307" width="14.109375" style="119" customWidth="1"/>
    <col min="12308" max="12309" width="0.88671875" style="119" customWidth="1"/>
    <col min="12310" max="12310" width="13" style="119" customWidth="1"/>
    <col min="12311" max="12311" width="0.44140625" style="119" customWidth="1"/>
    <col min="12312" max="12312" width="13.6640625" style="119" customWidth="1"/>
    <col min="12313" max="12313" width="9" style="119" customWidth="1"/>
    <col min="12314" max="12544" width="9.109375" style="119"/>
    <col min="12545" max="12545" width="4.44140625" style="119" customWidth="1"/>
    <col min="12546" max="12546" width="1.109375" style="119" customWidth="1"/>
    <col min="12547" max="12547" width="31.44140625" style="119" customWidth="1"/>
    <col min="12548" max="12548" width="0.6640625" style="119" customWidth="1"/>
    <col min="12549" max="12549" width="14" style="119" customWidth="1"/>
    <col min="12550" max="12550" width="0.88671875" style="119" customWidth="1"/>
    <col min="12551" max="12551" width="12.88671875" style="119" customWidth="1"/>
    <col min="12552" max="12553" width="1" style="119" customWidth="1"/>
    <col min="12554" max="12554" width="0.88671875" style="119" customWidth="1"/>
    <col min="12555" max="12555" width="11.88671875" style="119" customWidth="1"/>
    <col min="12556" max="12556" width="0.88671875" style="119" customWidth="1"/>
    <col min="12557" max="12557" width="10.5546875" style="119" customWidth="1"/>
    <col min="12558" max="12558" width="1.109375" style="119" customWidth="1"/>
    <col min="12559" max="12559" width="10.109375" style="119" customWidth="1"/>
    <col min="12560" max="12560" width="1.33203125" style="119" customWidth="1"/>
    <col min="12561" max="12561" width="1.44140625" style="119" customWidth="1"/>
    <col min="12562" max="12562" width="0.88671875" style="119" customWidth="1"/>
    <col min="12563" max="12563" width="14.109375" style="119" customWidth="1"/>
    <col min="12564" max="12565" width="0.88671875" style="119" customWidth="1"/>
    <col min="12566" max="12566" width="13" style="119" customWidth="1"/>
    <col min="12567" max="12567" width="0.44140625" style="119" customWidth="1"/>
    <col min="12568" max="12568" width="13.6640625" style="119" customWidth="1"/>
    <col min="12569" max="12569" width="9" style="119" customWidth="1"/>
    <col min="12570" max="12800" width="9.109375" style="119"/>
    <col min="12801" max="12801" width="4.44140625" style="119" customWidth="1"/>
    <col min="12802" max="12802" width="1.109375" style="119" customWidth="1"/>
    <col min="12803" max="12803" width="31.44140625" style="119" customWidth="1"/>
    <col min="12804" max="12804" width="0.6640625" style="119" customWidth="1"/>
    <col min="12805" max="12805" width="14" style="119" customWidth="1"/>
    <col min="12806" max="12806" width="0.88671875" style="119" customWidth="1"/>
    <col min="12807" max="12807" width="12.88671875" style="119" customWidth="1"/>
    <col min="12808" max="12809" width="1" style="119" customWidth="1"/>
    <col min="12810" max="12810" width="0.88671875" style="119" customWidth="1"/>
    <col min="12811" max="12811" width="11.88671875" style="119" customWidth="1"/>
    <col min="12812" max="12812" width="0.88671875" style="119" customWidth="1"/>
    <col min="12813" max="12813" width="10.5546875" style="119" customWidth="1"/>
    <col min="12814" max="12814" width="1.109375" style="119" customWidth="1"/>
    <col min="12815" max="12815" width="10.109375" style="119" customWidth="1"/>
    <col min="12816" max="12816" width="1.33203125" style="119" customWidth="1"/>
    <col min="12817" max="12817" width="1.44140625" style="119" customWidth="1"/>
    <col min="12818" max="12818" width="0.88671875" style="119" customWidth="1"/>
    <col min="12819" max="12819" width="14.109375" style="119" customWidth="1"/>
    <col min="12820" max="12821" width="0.88671875" style="119" customWidth="1"/>
    <col min="12822" max="12822" width="13" style="119" customWidth="1"/>
    <col min="12823" max="12823" width="0.44140625" style="119" customWidth="1"/>
    <col min="12824" max="12824" width="13.6640625" style="119" customWidth="1"/>
    <col min="12825" max="12825" width="9" style="119" customWidth="1"/>
    <col min="12826" max="13056" width="9.109375" style="119"/>
    <col min="13057" max="13057" width="4.44140625" style="119" customWidth="1"/>
    <col min="13058" max="13058" width="1.109375" style="119" customWidth="1"/>
    <col min="13059" max="13059" width="31.44140625" style="119" customWidth="1"/>
    <col min="13060" max="13060" width="0.6640625" style="119" customWidth="1"/>
    <col min="13061" max="13061" width="14" style="119" customWidth="1"/>
    <col min="13062" max="13062" width="0.88671875" style="119" customWidth="1"/>
    <col min="13063" max="13063" width="12.88671875" style="119" customWidth="1"/>
    <col min="13064" max="13065" width="1" style="119" customWidth="1"/>
    <col min="13066" max="13066" width="0.88671875" style="119" customWidth="1"/>
    <col min="13067" max="13067" width="11.88671875" style="119" customWidth="1"/>
    <col min="13068" max="13068" width="0.88671875" style="119" customWidth="1"/>
    <col min="13069" max="13069" width="10.5546875" style="119" customWidth="1"/>
    <col min="13070" max="13070" width="1.109375" style="119" customWidth="1"/>
    <col min="13071" max="13071" width="10.109375" style="119" customWidth="1"/>
    <col min="13072" max="13072" width="1.33203125" style="119" customWidth="1"/>
    <col min="13073" max="13073" width="1.44140625" style="119" customWidth="1"/>
    <col min="13074" max="13074" width="0.88671875" style="119" customWidth="1"/>
    <col min="13075" max="13075" width="14.109375" style="119" customWidth="1"/>
    <col min="13076" max="13077" width="0.88671875" style="119" customWidth="1"/>
    <col min="13078" max="13078" width="13" style="119" customWidth="1"/>
    <col min="13079" max="13079" width="0.44140625" style="119" customWidth="1"/>
    <col min="13080" max="13080" width="13.6640625" style="119" customWidth="1"/>
    <col min="13081" max="13081" width="9" style="119" customWidth="1"/>
    <col min="13082" max="13312" width="9.109375" style="119"/>
    <col min="13313" max="13313" width="4.44140625" style="119" customWidth="1"/>
    <col min="13314" max="13314" width="1.109375" style="119" customWidth="1"/>
    <col min="13315" max="13315" width="31.44140625" style="119" customWidth="1"/>
    <col min="13316" max="13316" width="0.6640625" style="119" customWidth="1"/>
    <col min="13317" max="13317" width="14" style="119" customWidth="1"/>
    <col min="13318" max="13318" width="0.88671875" style="119" customWidth="1"/>
    <col min="13319" max="13319" width="12.88671875" style="119" customWidth="1"/>
    <col min="13320" max="13321" width="1" style="119" customWidth="1"/>
    <col min="13322" max="13322" width="0.88671875" style="119" customWidth="1"/>
    <col min="13323" max="13323" width="11.88671875" style="119" customWidth="1"/>
    <col min="13324" max="13324" width="0.88671875" style="119" customWidth="1"/>
    <col min="13325" max="13325" width="10.5546875" style="119" customWidth="1"/>
    <col min="13326" max="13326" width="1.109375" style="119" customWidth="1"/>
    <col min="13327" max="13327" width="10.109375" style="119" customWidth="1"/>
    <col min="13328" max="13328" width="1.33203125" style="119" customWidth="1"/>
    <col min="13329" max="13329" width="1.44140625" style="119" customWidth="1"/>
    <col min="13330" max="13330" width="0.88671875" style="119" customWidth="1"/>
    <col min="13331" max="13331" width="14.109375" style="119" customWidth="1"/>
    <col min="13332" max="13333" width="0.88671875" style="119" customWidth="1"/>
    <col min="13334" max="13334" width="13" style="119" customWidth="1"/>
    <col min="13335" max="13335" width="0.44140625" style="119" customWidth="1"/>
    <col min="13336" max="13336" width="13.6640625" style="119" customWidth="1"/>
    <col min="13337" max="13337" width="9" style="119" customWidth="1"/>
    <col min="13338" max="13568" width="9.109375" style="119"/>
    <col min="13569" max="13569" width="4.44140625" style="119" customWidth="1"/>
    <col min="13570" max="13570" width="1.109375" style="119" customWidth="1"/>
    <col min="13571" max="13571" width="31.44140625" style="119" customWidth="1"/>
    <col min="13572" max="13572" width="0.6640625" style="119" customWidth="1"/>
    <col min="13573" max="13573" width="14" style="119" customWidth="1"/>
    <col min="13574" max="13574" width="0.88671875" style="119" customWidth="1"/>
    <col min="13575" max="13575" width="12.88671875" style="119" customWidth="1"/>
    <col min="13576" max="13577" width="1" style="119" customWidth="1"/>
    <col min="13578" max="13578" width="0.88671875" style="119" customWidth="1"/>
    <col min="13579" max="13579" width="11.88671875" style="119" customWidth="1"/>
    <col min="13580" max="13580" width="0.88671875" style="119" customWidth="1"/>
    <col min="13581" max="13581" width="10.5546875" style="119" customWidth="1"/>
    <col min="13582" max="13582" width="1.109375" style="119" customWidth="1"/>
    <col min="13583" max="13583" width="10.109375" style="119" customWidth="1"/>
    <col min="13584" max="13584" width="1.33203125" style="119" customWidth="1"/>
    <col min="13585" max="13585" width="1.44140625" style="119" customWidth="1"/>
    <col min="13586" max="13586" width="0.88671875" style="119" customWidth="1"/>
    <col min="13587" max="13587" width="14.109375" style="119" customWidth="1"/>
    <col min="13588" max="13589" width="0.88671875" style="119" customWidth="1"/>
    <col min="13590" max="13590" width="13" style="119" customWidth="1"/>
    <col min="13591" max="13591" width="0.44140625" style="119" customWidth="1"/>
    <col min="13592" max="13592" width="13.6640625" style="119" customWidth="1"/>
    <col min="13593" max="13593" width="9" style="119" customWidth="1"/>
    <col min="13594" max="13824" width="9.109375" style="119"/>
    <col min="13825" max="13825" width="4.44140625" style="119" customWidth="1"/>
    <col min="13826" max="13826" width="1.109375" style="119" customWidth="1"/>
    <col min="13827" max="13827" width="31.44140625" style="119" customWidth="1"/>
    <col min="13828" max="13828" width="0.6640625" style="119" customWidth="1"/>
    <col min="13829" max="13829" width="14" style="119" customWidth="1"/>
    <col min="13830" max="13830" width="0.88671875" style="119" customWidth="1"/>
    <col min="13831" max="13831" width="12.88671875" style="119" customWidth="1"/>
    <col min="13832" max="13833" width="1" style="119" customWidth="1"/>
    <col min="13834" max="13834" width="0.88671875" style="119" customWidth="1"/>
    <col min="13835" max="13835" width="11.88671875" style="119" customWidth="1"/>
    <col min="13836" max="13836" width="0.88671875" style="119" customWidth="1"/>
    <col min="13837" max="13837" width="10.5546875" style="119" customWidth="1"/>
    <col min="13838" max="13838" width="1.109375" style="119" customWidth="1"/>
    <col min="13839" max="13839" width="10.109375" style="119" customWidth="1"/>
    <col min="13840" max="13840" width="1.33203125" style="119" customWidth="1"/>
    <col min="13841" max="13841" width="1.44140625" style="119" customWidth="1"/>
    <col min="13842" max="13842" width="0.88671875" style="119" customWidth="1"/>
    <col min="13843" max="13843" width="14.109375" style="119" customWidth="1"/>
    <col min="13844" max="13845" width="0.88671875" style="119" customWidth="1"/>
    <col min="13846" max="13846" width="13" style="119" customWidth="1"/>
    <col min="13847" max="13847" width="0.44140625" style="119" customWidth="1"/>
    <col min="13848" max="13848" width="13.6640625" style="119" customWidth="1"/>
    <col min="13849" max="13849" width="9" style="119" customWidth="1"/>
    <col min="13850" max="14080" width="9.109375" style="119"/>
    <col min="14081" max="14081" width="4.44140625" style="119" customWidth="1"/>
    <col min="14082" max="14082" width="1.109375" style="119" customWidth="1"/>
    <col min="14083" max="14083" width="31.44140625" style="119" customWidth="1"/>
    <col min="14084" max="14084" width="0.6640625" style="119" customWidth="1"/>
    <col min="14085" max="14085" width="14" style="119" customWidth="1"/>
    <col min="14086" max="14086" width="0.88671875" style="119" customWidth="1"/>
    <col min="14087" max="14087" width="12.88671875" style="119" customWidth="1"/>
    <col min="14088" max="14089" width="1" style="119" customWidth="1"/>
    <col min="14090" max="14090" width="0.88671875" style="119" customWidth="1"/>
    <col min="14091" max="14091" width="11.88671875" style="119" customWidth="1"/>
    <col min="14092" max="14092" width="0.88671875" style="119" customWidth="1"/>
    <col min="14093" max="14093" width="10.5546875" style="119" customWidth="1"/>
    <col min="14094" max="14094" width="1.109375" style="119" customWidth="1"/>
    <col min="14095" max="14095" width="10.109375" style="119" customWidth="1"/>
    <col min="14096" max="14096" width="1.33203125" style="119" customWidth="1"/>
    <col min="14097" max="14097" width="1.44140625" style="119" customWidth="1"/>
    <col min="14098" max="14098" width="0.88671875" style="119" customWidth="1"/>
    <col min="14099" max="14099" width="14.109375" style="119" customWidth="1"/>
    <col min="14100" max="14101" width="0.88671875" style="119" customWidth="1"/>
    <col min="14102" max="14102" width="13" style="119" customWidth="1"/>
    <col min="14103" max="14103" width="0.44140625" style="119" customWidth="1"/>
    <col min="14104" max="14104" width="13.6640625" style="119" customWidth="1"/>
    <col min="14105" max="14105" width="9" style="119" customWidth="1"/>
    <col min="14106" max="14336" width="9.109375" style="119"/>
    <col min="14337" max="14337" width="4.44140625" style="119" customWidth="1"/>
    <col min="14338" max="14338" width="1.109375" style="119" customWidth="1"/>
    <col min="14339" max="14339" width="31.44140625" style="119" customWidth="1"/>
    <col min="14340" max="14340" width="0.6640625" style="119" customWidth="1"/>
    <col min="14341" max="14341" width="14" style="119" customWidth="1"/>
    <col min="14342" max="14342" width="0.88671875" style="119" customWidth="1"/>
    <col min="14343" max="14343" width="12.88671875" style="119" customWidth="1"/>
    <col min="14344" max="14345" width="1" style="119" customWidth="1"/>
    <col min="14346" max="14346" width="0.88671875" style="119" customWidth="1"/>
    <col min="14347" max="14347" width="11.88671875" style="119" customWidth="1"/>
    <col min="14348" max="14348" width="0.88671875" style="119" customWidth="1"/>
    <col min="14349" max="14349" width="10.5546875" style="119" customWidth="1"/>
    <col min="14350" max="14350" width="1.109375" style="119" customWidth="1"/>
    <col min="14351" max="14351" width="10.109375" style="119" customWidth="1"/>
    <col min="14352" max="14352" width="1.33203125" style="119" customWidth="1"/>
    <col min="14353" max="14353" width="1.44140625" style="119" customWidth="1"/>
    <col min="14354" max="14354" width="0.88671875" style="119" customWidth="1"/>
    <col min="14355" max="14355" width="14.109375" style="119" customWidth="1"/>
    <col min="14356" max="14357" width="0.88671875" style="119" customWidth="1"/>
    <col min="14358" max="14358" width="13" style="119" customWidth="1"/>
    <col min="14359" max="14359" width="0.44140625" style="119" customWidth="1"/>
    <col min="14360" max="14360" width="13.6640625" style="119" customWidth="1"/>
    <col min="14361" max="14361" width="9" style="119" customWidth="1"/>
    <col min="14362" max="14592" width="9.109375" style="119"/>
    <col min="14593" max="14593" width="4.44140625" style="119" customWidth="1"/>
    <col min="14594" max="14594" width="1.109375" style="119" customWidth="1"/>
    <col min="14595" max="14595" width="31.44140625" style="119" customWidth="1"/>
    <col min="14596" max="14596" width="0.6640625" style="119" customWidth="1"/>
    <col min="14597" max="14597" width="14" style="119" customWidth="1"/>
    <col min="14598" max="14598" width="0.88671875" style="119" customWidth="1"/>
    <col min="14599" max="14599" width="12.88671875" style="119" customWidth="1"/>
    <col min="14600" max="14601" width="1" style="119" customWidth="1"/>
    <col min="14602" max="14602" width="0.88671875" style="119" customWidth="1"/>
    <col min="14603" max="14603" width="11.88671875" style="119" customWidth="1"/>
    <col min="14604" max="14604" width="0.88671875" style="119" customWidth="1"/>
    <col min="14605" max="14605" width="10.5546875" style="119" customWidth="1"/>
    <col min="14606" max="14606" width="1.109375" style="119" customWidth="1"/>
    <col min="14607" max="14607" width="10.109375" style="119" customWidth="1"/>
    <col min="14608" max="14608" width="1.33203125" style="119" customWidth="1"/>
    <col min="14609" max="14609" width="1.44140625" style="119" customWidth="1"/>
    <col min="14610" max="14610" width="0.88671875" style="119" customWidth="1"/>
    <col min="14611" max="14611" width="14.109375" style="119" customWidth="1"/>
    <col min="14612" max="14613" width="0.88671875" style="119" customWidth="1"/>
    <col min="14614" max="14614" width="13" style="119" customWidth="1"/>
    <col min="14615" max="14615" width="0.44140625" style="119" customWidth="1"/>
    <col min="14616" max="14616" width="13.6640625" style="119" customWidth="1"/>
    <col min="14617" max="14617" width="9" style="119" customWidth="1"/>
    <col min="14618" max="14848" width="9.109375" style="119"/>
    <col min="14849" max="14849" width="4.44140625" style="119" customWidth="1"/>
    <col min="14850" max="14850" width="1.109375" style="119" customWidth="1"/>
    <col min="14851" max="14851" width="31.44140625" style="119" customWidth="1"/>
    <col min="14852" max="14852" width="0.6640625" style="119" customWidth="1"/>
    <col min="14853" max="14853" width="14" style="119" customWidth="1"/>
    <col min="14854" max="14854" width="0.88671875" style="119" customWidth="1"/>
    <col min="14855" max="14855" width="12.88671875" style="119" customWidth="1"/>
    <col min="14856" max="14857" width="1" style="119" customWidth="1"/>
    <col min="14858" max="14858" width="0.88671875" style="119" customWidth="1"/>
    <col min="14859" max="14859" width="11.88671875" style="119" customWidth="1"/>
    <col min="14860" max="14860" width="0.88671875" style="119" customWidth="1"/>
    <col min="14861" max="14861" width="10.5546875" style="119" customWidth="1"/>
    <col min="14862" max="14862" width="1.109375" style="119" customWidth="1"/>
    <col min="14863" max="14863" width="10.109375" style="119" customWidth="1"/>
    <col min="14864" max="14864" width="1.33203125" style="119" customWidth="1"/>
    <col min="14865" max="14865" width="1.44140625" style="119" customWidth="1"/>
    <col min="14866" max="14866" width="0.88671875" style="119" customWidth="1"/>
    <col min="14867" max="14867" width="14.109375" style="119" customWidth="1"/>
    <col min="14868" max="14869" width="0.88671875" style="119" customWidth="1"/>
    <col min="14870" max="14870" width="13" style="119" customWidth="1"/>
    <col min="14871" max="14871" width="0.44140625" style="119" customWidth="1"/>
    <col min="14872" max="14872" width="13.6640625" style="119" customWidth="1"/>
    <col min="14873" max="14873" width="9" style="119" customWidth="1"/>
    <col min="14874" max="15104" width="9.109375" style="119"/>
    <col min="15105" max="15105" width="4.44140625" style="119" customWidth="1"/>
    <col min="15106" max="15106" width="1.109375" style="119" customWidth="1"/>
    <col min="15107" max="15107" width="31.44140625" style="119" customWidth="1"/>
    <col min="15108" max="15108" width="0.6640625" style="119" customWidth="1"/>
    <col min="15109" max="15109" width="14" style="119" customWidth="1"/>
    <col min="15110" max="15110" width="0.88671875" style="119" customWidth="1"/>
    <col min="15111" max="15111" width="12.88671875" style="119" customWidth="1"/>
    <col min="15112" max="15113" width="1" style="119" customWidth="1"/>
    <col min="15114" max="15114" width="0.88671875" style="119" customWidth="1"/>
    <col min="15115" max="15115" width="11.88671875" style="119" customWidth="1"/>
    <col min="15116" max="15116" width="0.88671875" style="119" customWidth="1"/>
    <col min="15117" max="15117" width="10.5546875" style="119" customWidth="1"/>
    <col min="15118" max="15118" width="1.109375" style="119" customWidth="1"/>
    <col min="15119" max="15119" width="10.109375" style="119" customWidth="1"/>
    <col min="15120" max="15120" width="1.33203125" style="119" customWidth="1"/>
    <col min="15121" max="15121" width="1.44140625" style="119" customWidth="1"/>
    <col min="15122" max="15122" width="0.88671875" style="119" customWidth="1"/>
    <col min="15123" max="15123" width="14.109375" style="119" customWidth="1"/>
    <col min="15124" max="15125" width="0.88671875" style="119" customWidth="1"/>
    <col min="15126" max="15126" width="13" style="119" customWidth="1"/>
    <col min="15127" max="15127" width="0.44140625" style="119" customWidth="1"/>
    <col min="15128" max="15128" width="13.6640625" style="119" customWidth="1"/>
    <col min="15129" max="15129" width="9" style="119" customWidth="1"/>
    <col min="15130" max="15360" width="9.109375" style="119"/>
    <col min="15361" max="15361" width="4.44140625" style="119" customWidth="1"/>
    <col min="15362" max="15362" width="1.109375" style="119" customWidth="1"/>
    <col min="15363" max="15363" width="31.44140625" style="119" customWidth="1"/>
    <col min="15364" max="15364" width="0.6640625" style="119" customWidth="1"/>
    <col min="15365" max="15365" width="14" style="119" customWidth="1"/>
    <col min="15366" max="15366" width="0.88671875" style="119" customWidth="1"/>
    <col min="15367" max="15367" width="12.88671875" style="119" customWidth="1"/>
    <col min="15368" max="15369" width="1" style="119" customWidth="1"/>
    <col min="15370" max="15370" width="0.88671875" style="119" customWidth="1"/>
    <col min="15371" max="15371" width="11.88671875" style="119" customWidth="1"/>
    <col min="15372" max="15372" width="0.88671875" style="119" customWidth="1"/>
    <col min="15373" max="15373" width="10.5546875" style="119" customWidth="1"/>
    <col min="15374" max="15374" width="1.109375" style="119" customWidth="1"/>
    <col min="15375" max="15375" width="10.109375" style="119" customWidth="1"/>
    <col min="15376" max="15376" width="1.33203125" style="119" customWidth="1"/>
    <col min="15377" max="15377" width="1.44140625" style="119" customWidth="1"/>
    <col min="15378" max="15378" width="0.88671875" style="119" customWidth="1"/>
    <col min="15379" max="15379" width="14.109375" style="119" customWidth="1"/>
    <col min="15380" max="15381" width="0.88671875" style="119" customWidth="1"/>
    <col min="15382" max="15382" width="13" style="119" customWidth="1"/>
    <col min="15383" max="15383" width="0.44140625" style="119" customWidth="1"/>
    <col min="15384" max="15384" width="13.6640625" style="119" customWidth="1"/>
    <col min="15385" max="15385" width="9" style="119" customWidth="1"/>
    <col min="15386" max="15616" width="9.109375" style="119"/>
    <col min="15617" max="15617" width="4.44140625" style="119" customWidth="1"/>
    <col min="15618" max="15618" width="1.109375" style="119" customWidth="1"/>
    <col min="15619" max="15619" width="31.44140625" style="119" customWidth="1"/>
    <col min="15620" max="15620" width="0.6640625" style="119" customWidth="1"/>
    <col min="15621" max="15621" width="14" style="119" customWidth="1"/>
    <col min="15622" max="15622" width="0.88671875" style="119" customWidth="1"/>
    <col min="15623" max="15623" width="12.88671875" style="119" customWidth="1"/>
    <col min="15624" max="15625" width="1" style="119" customWidth="1"/>
    <col min="15626" max="15626" width="0.88671875" style="119" customWidth="1"/>
    <col min="15627" max="15627" width="11.88671875" style="119" customWidth="1"/>
    <col min="15628" max="15628" width="0.88671875" style="119" customWidth="1"/>
    <col min="15629" max="15629" width="10.5546875" style="119" customWidth="1"/>
    <col min="15630" max="15630" width="1.109375" style="119" customWidth="1"/>
    <col min="15631" max="15631" width="10.109375" style="119" customWidth="1"/>
    <col min="15632" max="15632" width="1.33203125" style="119" customWidth="1"/>
    <col min="15633" max="15633" width="1.44140625" style="119" customWidth="1"/>
    <col min="15634" max="15634" width="0.88671875" style="119" customWidth="1"/>
    <col min="15635" max="15635" width="14.109375" style="119" customWidth="1"/>
    <col min="15636" max="15637" width="0.88671875" style="119" customWidth="1"/>
    <col min="15638" max="15638" width="13" style="119" customWidth="1"/>
    <col min="15639" max="15639" width="0.44140625" style="119" customWidth="1"/>
    <col min="15640" max="15640" width="13.6640625" style="119" customWidth="1"/>
    <col min="15641" max="15641" width="9" style="119" customWidth="1"/>
    <col min="15642" max="15872" width="9.109375" style="119"/>
    <col min="15873" max="15873" width="4.44140625" style="119" customWidth="1"/>
    <col min="15874" max="15874" width="1.109375" style="119" customWidth="1"/>
    <col min="15875" max="15875" width="31.44140625" style="119" customWidth="1"/>
    <col min="15876" max="15876" width="0.6640625" style="119" customWidth="1"/>
    <col min="15877" max="15877" width="14" style="119" customWidth="1"/>
    <col min="15878" max="15878" width="0.88671875" style="119" customWidth="1"/>
    <col min="15879" max="15879" width="12.88671875" style="119" customWidth="1"/>
    <col min="15880" max="15881" width="1" style="119" customWidth="1"/>
    <col min="15882" max="15882" width="0.88671875" style="119" customWidth="1"/>
    <col min="15883" max="15883" width="11.88671875" style="119" customWidth="1"/>
    <col min="15884" max="15884" width="0.88671875" style="119" customWidth="1"/>
    <col min="15885" max="15885" width="10.5546875" style="119" customWidth="1"/>
    <col min="15886" max="15886" width="1.109375" style="119" customWidth="1"/>
    <col min="15887" max="15887" width="10.109375" style="119" customWidth="1"/>
    <col min="15888" max="15888" width="1.33203125" style="119" customWidth="1"/>
    <col min="15889" max="15889" width="1.44140625" style="119" customWidth="1"/>
    <col min="15890" max="15890" width="0.88671875" style="119" customWidth="1"/>
    <col min="15891" max="15891" width="14.109375" style="119" customWidth="1"/>
    <col min="15892" max="15893" width="0.88671875" style="119" customWidth="1"/>
    <col min="15894" max="15894" width="13" style="119" customWidth="1"/>
    <col min="15895" max="15895" width="0.44140625" style="119" customWidth="1"/>
    <col min="15896" max="15896" width="13.6640625" style="119" customWidth="1"/>
    <col min="15897" max="15897" width="9" style="119" customWidth="1"/>
    <col min="15898" max="16128" width="9.109375" style="119"/>
    <col min="16129" max="16129" width="4.44140625" style="119" customWidth="1"/>
    <col min="16130" max="16130" width="1.109375" style="119" customWidth="1"/>
    <col min="16131" max="16131" width="31.44140625" style="119" customWidth="1"/>
    <col min="16132" max="16132" width="0.6640625" style="119" customWidth="1"/>
    <col min="16133" max="16133" width="14" style="119" customWidth="1"/>
    <col min="16134" max="16134" width="0.88671875" style="119" customWidth="1"/>
    <col min="16135" max="16135" width="12.88671875" style="119" customWidth="1"/>
    <col min="16136" max="16137" width="1" style="119" customWidth="1"/>
    <col min="16138" max="16138" width="0.88671875" style="119" customWidth="1"/>
    <col min="16139" max="16139" width="11.88671875" style="119" customWidth="1"/>
    <col min="16140" max="16140" width="0.88671875" style="119" customWidth="1"/>
    <col min="16141" max="16141" width="10.5546875" style="119" customWidth="1"/>
    <col min="16142" max="16142" width="1.109375" style="119" customWidth="1"/>
    <col min="16143" max="16143" width="10.109375" style="119" customWidth="1"/>
    <col min="16144" max="16144" width="1.33203125" style="119" customWidth="1"/>
    <col min="16145" max="16145" width="1.44140625" style="119" customWidth="1"/>
    <col min="16146" max="16146" width="0.88671875" style="119" customWidth="1"/>
    <col min="16147" max="16147" width="14.109375" style="119" customWidth="1"/>
    <col min="16148" max="16149" width="0.88671875" style="119" customWidth="1"/>
    <col min="16150" max="16150" width="13" style="119" customWidth="1"/>
    <col min="16151" max="16151" width="0.44140625" style="119" customWidth="1"/>
    <col min="16152" max="16152" width="13.6640625" style="119" customWidth="1"/>
    <col min="16153" max="16153" width="9" style="119" customWidth="1"/>
    <col min="16154" max="16384" width="9.109375" style="119"/>
  </cols>
  <sheetData>
    <row r="1" spans="1:25" ht="15.6">
      <c r="A1" s="512" t="s">
        <v>102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156"/>
    </row>
    <row r="2" spans="1:25" ht="15.6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470" t="s">
        <v>155</v>
      </c>
      <c r="W2" s="156"/>
    </row>
    <row r="3" spans="1:25" ht="15.6">
      <c r="A3" s="512" t="s">
        <v>103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Y3" s="334"/>
    </row>
    <row r="4" spans="1:25">
      <c r="A4" s="335"/>
      <c r="B4" s="335"/>
      <c r="C4" s="335"/>
      <c r="D4" s="335"/>
      <c r="E4" s="336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W4" s="335"/>
      <c r="X4" s="337"/>
      <c r="Y4" s="334"/>
    </row>
    <row r="5" spans="1:25">
      <c r="A5" s="156"/>
      <c r="C5" s="338" t="s">
        <v>104</v>
      </c>
      <c r="D5" s="195"/>
      <c r="E5" s="339"/>
      <c r="F5" s="340"/>
      <c r="G5" s="340"/>
      <c r="H5" s="341"/>
      <c r="I5" s="341"/>
      <c r="J5" s="342"/>
      <c r="K5" s="513" t="s">
        <v>105</v>
      </c>
      <c r="L5" s="513"/>
      <c r="M5" s="513"/>
      <c r="N5" s="338"/>
      <c r="O5" s="156"/>
      <c r="P5" s="156"/>
      <c r="Q5" s="156"/>
      <c r="R5" s="156"/>
      <c r="S5" s="343"/>
      <c r="T5" s="343"/>
      <c r="U5" s="343"/>
      <c r="V5" s="343"/>
      <c r="W5" s="157"/>
      <c r="X5" s="155"/>
      <c r="Y5" s="334"/>
    </row>
    <row r="6" spans="1:25">
      <c r="A6" s="156"/>
      <c r="B6" s="156"/>
      <c r="C6" s="156"/>
      <c r="D6" s="156"/>
      <c r="E6" s="344"/>
      <c r="F6" s="342"/>
      <c r="G6" s="342"/>
      <c r="H6" s="342"/>
      <c r="I6" s="342"/>
      <c r="J6" s="342"/>
      <c r="K6" s="513" t="s">
        <v>106</v>
      </c>
      <c r="L6" s="513"/>
      <c r="M6" s="513"/>
      <c r="N6" s="338"/>
      <c r="O6" s="156"/>
      <c r="P6" s="156"/>
      <c r="Q6" s="156"/>
      <c r="R6" s="156"/>
      <c r="S6" s="343"/>
      <c r="T6" s="343"/>
      <c r="U6" s="343"/>
      <c r="V6" s="343"/>
      <c r="W6" s="157"/>
      <c r="X6" s="155"/>
      <c r="Y6" s="334"/>
    </row>
    <row r="7" spans="1:25">
      <c r="A7" s="345" t="s">
        <v>107</v>
      </c>
      <c r="B7" s="156"/>
      <c r="C7" s="156"/>
      <c r="D7" s="156"/>
      <c r="E7" s="344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W7" s="156"/>
      <c r="X7"/>
    </row>
    <row r="8" spans="1:25">
      <c r="A8" s="345" t="s">
        <v>108</v>
      </c>
      <c r="B8" s="156"/>
      <c r="C8" s="156"/>
      <c r="D8" s="156"/>
      <c r="E8" s="347"/>
      <c r="F8" s="348"/>
      <c r="G8" s="348"/>
      <c r="H8" s="348"/>
      <c r="I8" s="348"/>
      <c r="J8" s="348"/>
      <c r="K8" s="348"/>
      <c r="L8" s="348"/>
      <c r="M8" s="348"/>
      <c r="N8" s="349"/>
      <c r="O8" s="349"/>
      <c r="P8" s="349"/>
      <c r="Q8" s="349"/>
      <c r="R8" s="346"/>
      <c r="S8" s="349"/>
      <c r="T8" s="349"/>
      <c r="U8" s="349"/>
      <c r="W8" s="156"/>
      <c r="X8"/>
    </row>
    <row r="9" spans="1:25" ht="13.8" thickBot="1">
      <c r="A9" s="156"/>
      <c r="B9" s="156"/>
      <c r="C9" s="156"/>
      <c r="D9" s="156"/>
      <c r="E9" s="344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W9" s="156"/>
      <c r="X9"/>
    </row>
    <row r="10" spans="1:25">
      <c r="A10" s="156"/>
      <c r="B10" s="156"/>
      <c r="C10" s="156"/>
      <c r="D10" s="350"/>
      <c r="E10" s="351"/>
      <c r="F10" s="352"/>
      <c r="G10" s="352"/>
      <c r="H10" s="353"/>
      <c r="I10" s="354"/>
      <c r="J10" s="355"/>
      <c r="K10" s="352"/>
      <c r="L10" s="352"/>
      <c r="M10" s="352"/>
      <c r="N10" s="352"/>
      <c r="O10" s="352"/>
      <c r="P10" s="353"/>
      <c r="Q10" s="349"/>
      <c r="R10" s="355"/>
      <c r="S10" s="352"/>
      <c r="T10" s="353"/>
      <c r="U10" s="349"/>
      <c r="V10" s="346"/>
      <c r="W10" s="156"/>
      <c r="X10"/>
    </row>
    <row r="11" spans="1:25">
      <c r="A11" s="156"/>
      <c r="B11" s="156"/>
      <c r="C11" s="156"/>
      <c r="D11" s="356"/>
      <c r="E11" s="514" t="s">
        <v>109</v>
      </c>
      <c r="F11" s="514"/>
      <c r="G11" s="514"/>
      <c r="H11" s="357"/>
      <c r="I11" s="358"/>
      <c r="J11" s="354"/>
      <c r="K11" s="514" t="s">
        <v>110</v>
      </c>
      <c r="L11" s="514"/>
      <c r="M11" s="514"/>
      <c r="N11" s="514"/>
      <c r="O11" s="514"/>
      <c r="P11" s="357"/>
      <c r="Q11" s="359"/>
      <c r="R11" s="354"/>
      <c r="S11" s="360" t="s">
        <v>111</v>
      </c>
      <c r="T11" s="361"/>
      <c r="U11" s="362"/>
      <c r="V11" s="154" t="s">
        <v>112</v>
      </c>
      <c r="W11" s="156"/>
      <c r="X11"/>
    </row>
    <row r="12" spans="1:25">
      <c r="A12" s="156"/>
      <c r="B12" s="156"/>
      <c r="C12" s="156"/>
      <c r="D12" s="356"/>
      <c r="E12" s="363" t="s">
        <v>113</v>
      </c>
      <c r="F12" s="47"/>
      <c r="G12" s="364"/>
      <c r="H12" s="365"/>
      <c r="I12" s="366"/>
      <c r="J12" s="354"/>
      <c r="K12" s="363" t="s">
        <v>113</v>
      </c>
      <c r="L12" s="47"/>
      <c r="M12" s="364"/>
      <c r="N12" s="364"/>
      <c r="O12" s="364"/>
      <c r="P12" s="365"/>
      <c r="Q12" s="47"/>
      <c r="R12" s="354"/>
      <c r="S12" s="367" t="s">
        <v>114</v>
      </c>
      <c r="T12" s="368"/>
      <c r="U12" s="367"/>
      <c r="V12" s="369" t="s">
        <v>115</v>
      </c>
      <c r="W12" s="156"/>
      <c r="X12"/>
    </row>
    <row r="13" spans="1:25">
      <c r="A13" s="156"/>
      <c r="B13" s="156"/>
      <c r="C13" s="156"/>
      <c r="D13" s="356"/>
      <c r="E13" s="155"/>
      <c r="F13" s="155"/>
      <c r="G13" s="155"/>
      <c r="H13" s="370"/>
      <c r="I13" s="371"/>
      <c r="J13" s="354"/>
      <c r="K13" s="363" t="s">
        <v>116</v>
      </c>
      <c r="L13" s="47"/>
      <c r="M13" s="452"/>
      <c r="N13" s="372"/>
      <c r="O13" s="372"/>
      <c r="P13" s="365"/>
      <c r="Q13" s="47"/>
      <c r="R13" s="354"/>
      <c r="S13" s="373" t="s">
        <v>117</v>
      </c>
      <c r="T13" s="374"/>
      <c r="U13" s="375"/>
      <c r="V13" s="373" t="s">
        <v>110</v>
      </c>
      <c r="W13" s="156"/>
      <c r="X13"/>
    </row>
    <row r="14" spans="1:25" ht="13.8" thickBot="1">
      <c r="A14" s="156"/>
      <c r="B14" s="156"/>
      <c r="C14" s="156"/>
      <c r="D14" s="376"/>
      <c r="E14" s="377"/>
      <c r="F14" s="377"/>
      <c r="G14" s="377"/>
      <c r="H14" s="378"/>
      <c r="I14" s="371"/>
      <c r="J14" s="379"/>
      <c r="K14" s="380"/>
      <c r="L14" s="381"/>
      <c r="M14" s="381"/>
      <c r="N14" s="381"/>
      <c r="O14" s="381"/>
      <c r="P14" s="382"/>
      <c r="Q14" s="47"/>
      <c r="R14" s="379"/>
      <c r="S14" s="383"/>
      <c r="T14" s="384"/>
      <c r="U14" s="375"/>
      <c r="V14" s="385"/>
      <c r="W14" s="156"/>
      <c r="X14"/>
    </row>
    <row r="15" spans="1:25" ht="26.4">
      <c r="A15" s="386">
        <v>1</v>
      </c>
      <c r="B15" s="386"/>
      <c r="C15" s="345" t="s">
        <v>118</v>
      </c>
      <c r="D15" s="356"/>
      <c r="E15" s="387" t="s">
        <v>119</v>
      </c>
      <c r="F15" s="349"/>
      <c r="G15" s="373" t="s">
        <v>120</v>
      </c>
      <c r="H15" s="374"/>
      <c r="I15" s="388"/>
      <c r="J15" s="371"/>
      <c r="K15" s="387" t="s">
        <v>119</v>
      </c>
      <c r="L15" s="349"/>
      <c r="M15" s="389" t="s">
        <v>120</v>
      </c>
      <c r="N15" s="390"/>
      <c r="O15" s="391" t="s">
        <v>121</v>
      </c>
      <c r="P15" s="374"/>
      <c r="Q15" s="375"/>
      <c r="R15" s="371"/>
      <c r="S15" s="387" t="s">
        <v>119</v>
      </c>
      <c r="T15" s="392"/>
      <c r="U15" s="393"/>
      <c r="V15" s="394"/>
      <c r="W15" s="156"/>
      <c r="X15"/>
    </row>
    <row r="16" spans="1:25">
      <c r="A16" s="386">
        <v>2</v>
      </c>
      <c r="B16" s="386"/>
      <c r="C16" s="156" t="s">
        <v>122</v>
      </c>
      <c r="D16" s="356"/>
      <c r="E16" s="395">
        <v>0</v>
      </c>
      <c r="F16" s="349">
        <v>0</v>
      </c>
      <c r="G16" s="395">
        <v>0</v>
      </c>
      <c r="H16" s="396"/>
      <c r="I16" s="397"/>
      <c r="J16" s="354"/>
      <c r="K16" s="395">
        <f>+E16</f>
        <v>0</v>
      </c>
      <c r="L16" s="349"/>
      <c r="M16" s="395"/>
      <c r="N16" s="398"/>
      <c r="O16" s="395">
        <v>0</v>
      </c>
      <c r="P16" s="396"/>
      <c r="Q16" s="398"/>
      <c r="R16" s="354"/>
      <c r="S16" s="395">
        <v>0</v>
      </c>
      <c r="T16" s="396"/>
      <c r="U16" s="398"/>
      <c r="V16" s="399" t="str">
        <f>IF(S16=0," ",(S16/K16)-1)</f>
        <v xml:space="preserve"> </v>
      </c>
      <c r="W16" s="156"/>
      <c r="X16"/>
    </row>
    <row r="17" spans="1:26" s="109" customFormat="1" ht="13.5" customHeight="1">
      <c r="A17" s="400">
        <v>3</v>
      </c>
      <c r="B17" s="400"/>
      <c r="C17" s="109" t="s">
        <v>123</v>
      </c>
      <c r="D17" s="401"/>
      <c r="E17" s="347">
        <v>0</v>
      </c>
      <c r="F17" s="349">
        <v>0</v>
      </c>
      <c r="G17" s="347">
        <v>0</v>
      </c>
      <c r="H17" s="396"/>
      <c r="I17" s="397"/>
      <c r="J17" s="354"/>
      <c r="K17" s="395"/>
      <c r="L17" s="349"/>
      <c r="M17" s="395"/>
      <c r="N17" s="398"/>
      <c r="O17" s="395"/>
      <c r="P17" s="396"/>
      <c r="Q17" s="398"/>
      <c r="R17" s="354"/>
      <c r="S17" s="347"/>
      <c r="T17" s="396"/>
      <c r="U17" s="398"/>
      <c r="V17" s="399" t="str">
        <f>IF(S17=0," ",(S17/K17)-1)</f>
        <v xml:space="preserve"> </v>
      </c>
      <c r="W17"/>
      <c r="X17"/>
      <c r="Y17"/>
      <c r="Z17"/>
    </row>
    <row r="18" spans="1:26" s="156" customFormat="1" ht="6" customHeight="1" thickBot="1">
      <c r="A18" s="386"/>
      <c r="B18" s="386"/>
      <c r="D18" s="356"/>
      <c r="E18" s="398"/>
      <c r="F18" s="349"/>
      <c r="G18" s="398"/>
      <c r="H18" s="396"/>
      <c r="I18" s="397"/>
      <c r="J18" s="354"/>
      <c r="K18" s="398"/>
      <c r="L18" s="349"/>
      <c r="M18" s="398"/>
      <c r="N18" s="398"/>
      <c r="O18" s="398"/>
      <c r="P18" s="396"/>
      <c r="Q18" s="398"/>
      <c r="R18" s="354"/>
      <c r="S18" s="398"/>
      <c r="T18" s="396"/>
      <c r="U18" s="398"/>
      <c r="V18" s="402"/>
      <c r="X18" s="195"/>
    </row>
    <row r="19" spans="1:26" ht="13.5" customHeight="1" thickBot="1">
      <c r="A19" s="403">
        <v>4</v>
      </c>
      <c r="B19" s="403"/>
      <c r="C19" s="404" t="s">
        <v>124</v>
      </c>
      <c r="D19" s="371"/>
      <c r="E19" s="405">
        <f>E16+E17</f>
        <v>0</v>
      </c>
      <c r="F19" s="406"/>
      <c r="G19" s="405">
        <f>G16+G17</f>
        <v>0</v>
      </c>
      <c r="H19" s="407"/>
      <c r="I19" s="408"/>
      <c r="J19" s="409"/>
      <c r="K19" s="405">
        <f>K16+K17</f>
        <v>0</v>
      </c>
      <c r="L19" s="406"/>
      <c r="M19" s="405">
        <f>M16+M17</f>
        <v>0</v>
      </c>
      <c r="N19" s="410"/>
      <c r="O19" s="405">
        <f>O16+O17</f>
        <v>0</v>
      </c>
      <c r="P19" s="407"/>
      <c r="Q19" s="410"/>
      <c r="R19" s="409"/>
      <c r="S19" s="405">
        <f>S16+S17</f>
        <v>0</v>
      </c>
      <c r="T19" s="407"/>
      <c r="U19" s="410"/>
      <c r="V19" s="411" t="str">
        <f>IF(S19=0," ",(S19/K19)-1)</f>
        <v xml:space="preserve"> </v>
      </c>
      <c r="X19"/>
    </row>
    <row r="20" spans="1:26" s="195" customFormat="1" ht="10.5" customHeight="1">
      <c r="D20" s="412"/>
      <c r="E20" s="395"/>
      <c r="F20" s="349"/>
      <c r="G20" s="395"/>
      <c r="H20" s="413"/>
      <c r="I20" s="414"/>
      <c r="J20" s="414"/>
      <c r="K20" s="415"/>
      <c r="L20" s="416"/>
      <c r="M20" s="415"/>
      <c r="N20" s="415"/>
      <c r="O20" s="415"/>
      <c r="P20" s="413"/>
      <c r="Q20" s="416"/>
      <c r="R20" s="414"/>
      <c r="S20" s="415"/>
      <c r="T20" s="413"/>
      <c r="U20" s="416"/>
      <c r="V20" s="417"/>
    </row>
    <row r="21" spans="1:26" s="156" customFormat="1" ht="13.5" customHeight="1">
      <c r="C21" s="345" t="s">
        <v>125</v>
      </c>
      <c r="D21" s="356"/>
      <c r="E21" s="347"/>
      <c r="F21" s="349"/>
      <c r="G21" s="347"/>
      <c r="H21" s="418"/>
      <c r="I21" s="419"/>
      <c r="J21" s="419"/>
      <c r="K21" s="398"/>
      <c r="L21" s="420"/>
      <c r="M21" s="398"/>
      <c r="N21" s="398"/>
      <c r="O21" s="398"/>
      <c r="P21" s="418"/>
      <c r="Q21" s="420"/>
      <c r="R21" s="419"/>
      <c r="S21" s="398"/>
      <c r="T21" s="418"/>
      <c r="U21" s="420"/>
      <c r="V21" s="421"/>
      <c r="X21" s="195"/>
    </row>
    <row r="22" spans="1:26" ht="13.5" customHeight="1">
      <c r="A22" s="386">
        <v>5</v>
      </c>
      <c r="B22" s="386"/>
      <c r="C22" s="156" t="s">
        <v>126</v>
      </c>
      <c r="D22" s="356"/>
      <c r="E22" s="395">
        <v>0</v>
      </c>
      <c r="F22" s="349">
        <v>0</v>
      </c>
      <c r="G22" s="395">
        <v>0</v>
      </c>
      <c r="H22" s="422"/>
      <c r="I22" s="354"/>
      <c r="J22" s="354"/>
      <c r="K22" s="347"/>
      <c r="L22" s="349"/>
      <c r="M22" s="347"/>
      <c r="N22" s="347">
        <f>[2]Salvage!I11+[2]Salvage!I15+[2]Salvage!I36+[2]Salvage!I37+[2]Salvage!I38</f>
        <v>40256.07</v>
      </c>
      <c r="O22" s="347">
        <v>0</v>
      </c>
      <c r="P22" s="422"/>
      <c r="Q22" s="349"/>
      <c r="R22" s="354"/>
      <c r="S22" s="347"/>
      <c r="T22" s="422"/>
      <c r="U22" s="349"/>
      <c r="V22" s="399" t="str">
        <f t="shared" ref="V22:V29" si="0">IF(S22=0," ",(S22/K22)-1)</f>
        <v xml:space="preserve"> </v>
      </c>
      <c r="X22"/>
    </row>
    <row r="23" spans="1:26" ht="13.5" customHeight="1" thickBot="1">
      <c r="A23" s="386">
        <v>6</v>
      </c>
      <c r="B23" s="386"/>
      <c r="C23" s="156" t="s">
        <v>127</v>
      </c>
      <c r="D23" s="356"/>
      <c r="E23" s="347">
        <v>0</v>
      </c>
      <c r="F23" s="349">
        <v>0</v>
      </c>
      <c r="G23" s="347">
        <v>0</v>
      </c>
      <c r="H23" s="422"/>
      <c r="I23" s="354"/>
      <c r="J23" s="354"/>
      <c r="K23" s="347"/>
      <c r="L23" s="349"/>
      <c r="M23" s="398"/>
      <c r="N23" s="398"/>
      <c r="O23" s="398">
        <v>0</v>
      </c>
      <c r="P23" s="422"/>
      <c r="Q23" s="349"/>
      <c r="R23" s="354"/>
      <c r="S23" s="398"/>
      <c r="T23" s="422"/>
      <c r="U23" s="349"/>
      <c r="V23" s="423" t="str">
        <f t="shared" si="0"/>
        <v xml:space="preserve"> </v>
      </c>
      <c r="X23"/>
    </row>
    <row r="24" spans="1:26" ht="13.5" customHeight="1" thickBot="1">
      <c r="A24" s="386">
        <v>7</v>
      </c>
      <c r="B24" s="386"/>
      <c r="C24" s="338" t="s">
        <v>128</v>
      </c>
      <c r="D24" s="356"/>
      <c r="E24" s="424">
        <f>SUM(E22:E23)</f>
        <v>0</v>
      </c>
      <c r="F24" s="349"/>
      <c r="G24" s="424">
        <f>SUM(G22:G23)</f>
        <v>0</v>
      </c>
      <c r="H24" s="422"/>
      <c r="I24" s="354"/>
      <c r="J24" s="354"/>
      <c r="K24" s="424">
        <f>SUM(K22:K23)</f>
        <v>0</v>
      </c>
      <c r="L24" s="349"/>
      <c r="M24" s="424">
        <f>SUM(M22:M23)</f>
        <v>0</v>
      </c>
      <c r="N24" s="398"/>
      <c r="O24" s="424">
        <f>SUM(O22:O23)</f>
        <v>0</v>
      </c>
      <c r="P24" s="422"/>
      <c r="Q24" s="349"/>
      <c r="R24" s="354"/>
      <c r="S24" s="424">
        <f>SUM(S22:S23)</f>
        <v>0</v>
      </c>
      <c r="T24" s="422"/>
      <c r="U24" s="349"/>
      <c r="V24" s="411" t="str">
        <f>IF(S24=0," ",(S24/K24)-1)</f>
        <v xml:space="preserve"> </v>
      </c>
      <c r="X24"/>
    </row>
    <row r="25" spans="1:26" ht="13.5" customHeight="1">
      <c r="A25" s="386">
        <v>8</v>
      </c>
      <c r="B25" s="386"/>
      <c r="C25" s="156" t="s">
        <v>129</v>
      </c>
      <c r="D25" s="356"/>
      <c r="E25" s="395">
        <v>0</v>
      </c>
      <c r="F25" s="349">
        <v>0</v>
      </c>
      <c r="G25" s="395">
        <v>0</v>
      </c>
      <c r="H25" s="422"/>
      <c r="I25" s="354"/>
      <c r="J25" s="354"/>
      <c r="K25" s="347"/>
      <c r="L25" s="349"/>
      <c r="M25" s="347"/>
      <c r="N25" s="398"/>
      <c r="O25" s="347">
        <v>0</v>
      </c>
      <c r="P25" s="422"/>
      <c r="Q25" s="349"/>
      <c r="R25" s="354"/>
      <c r="S25" s="347"/>
      <c r="T25" s="422"/>
      <c r="U25" s="349"/>
      <c r="V25" s="399" t="str">
        <f t="shared" si="0"/>
        <v xml:space="preserve"> </v>
      </c>
      <c r="X25"/>
    </row>
    <row r="26" spans="1:26" ht="13.5" customHeight="1">
      <c r="A26" s="386">
        <v>9</v>
      </c>
      <c r="B26" s="386"/>
      <c r="C26" s="156" t="s">
        <v>130</v>
      </c>
      <c r="D26" s="356"/>
      <c r="E26" s="347">
        <v>0</v>
      </c>
      <c r="F26" s="349">
        <v>0</v>
      </c>
      <c r="G26" s="347">
        <v>0</v>
      </c>
      <c r="H26" s="422"/>
      <c r="I26" s="354"/>
      <c r="J26" s="354"/>
      <c r="K26" s="347">
        <v>0</v>
      </c>
      <c r="L26" s="349"/>
      <c r="M26" s="347">
        <v>0</v>
      </c>
      <c r="N26" s="398"/>
      <c r="O26" s="347">
        <v>0</v>
      </c>
      <c r="P26" s="422"/>
      <c r="Q26" s="349"/>
      <c r="R26" s="354"/>
      <c r="S26" s="347">
        <v>0</v>
      </c>
      <c r="T26" s="422"/>
      <c r="U26" s="349"/>
      <c r="V26" s="399" t="str">
        <f t="shared" si="0"/>
        <v xml:space="preserve"> </v>
      </c>
      <c r="X26"/>
    </row>
    <row r="27" spans="1:26" ht="13.5" customHeight="1">
      <c r="A27" s="386">
        <v>10</v>
      </c>
      <c r="B27" s="386"/>
      <c r="C27" s="156" t="s">
        <v>131</v>
      </c>
      <c r="D27" s="356"/>
      <c r="E27" s="395">
        <v>0</v>
      </c>
      <c r="F27" s="349">
        <v>0</v>
      </c>
      <c r="G27" s="395">
        <v>0</v>
      </c>
      <c r="H27" s="422"/>
      <c r="I27" s="354"/>
      <c r="J27" s="354"/>
      <c r="K27" s="347"/>
      <c r="L27" s="349"/>
      <c r="M27" s="347"/>
      <c r="N27" s="398"/>
      <c r="O27" s="347">
        <v>0</v>
      </c>
      <c r="P27" s="422"/>
      <c r="Q27" s="349"/>
      <c r="R27" s="354"/>
      <c r="S27" s="347"/>
      <c r="T27" s="422"/>
      <c r="U27" s="349"/>
      <c r="V27" s="399" t="str">
        <f t="shared" si="0"/>
        <v xml:space="preserve"> </v>
      </c>
      <c r="X27"/>
    </row>
    <row r="28" spans="1:26" ht="13.5" customHeight="1" thickBot="1">
      <c r="A28" s="386">
        <v>11</v>
      </c>
      <c r="B28" s="386"/>
      <c r="C28" s="425" t="s">
        <v>132</v>
      </c>
      <c r="D28" s="356"/>
      <c r="E28" s="347">
        <v>0</v>
      </c>
      <c r="F28" s="349">
        <v>0</v>
      </c>
      <c r="G28" s="347">
        <v>0</v>
      </c>
      <c r="H28" s="422"/>
      <c r="I28" s="354"/>
      <c r="J28" s="354"/>
      <c r="K28" s="398">
        <v>0</v>
      </c>
      <c r="L28" s="349"/>
      <c r="M28" s="398">
        <v>0</v>
      </c>
      <c r="N28" s="398"/>
      <c r="O28" s="398">
        <v>0</v>
      </c>
      <c r="P28" s="422"/>
      <c r="Q28" s="349"/>
      <c r="R28" s="354"/>
      <c r="S28" s="398">
        <v>0</v>
      </c>
      <c r="T28" s="422"/>
      <c r="U28" s="349"/>
      <c r="V28" s="423" t="str">
        <f t="shared" si="0"/>
        <v xml:space="preserve"> </v>
      </c>
      <c r="X28"/>
    </row>
    <row r="29" spans="1:26" ht="13.5" customHeight="1" thickBot="1">
      <c r="A29" s="386">
        <v>12</v>
      </c>
      <c r="B29" s="386"/>
      <c r="C29" s="426" t="s">
        <v>133</v>
      </c>
      <c r="D29" s="356"/>
      <c r="E29" s="424">
        <f>SUM(E25:E28)</f>
        <v>0</v>
      </c>
      <c r="F29" s="349"/>
      <c r="G29" s="424">
        <f>SUM(G25:G28)</f>
        <v>0</v>
      </c>
      <c r="H29" s="422"/>
      <c r="I29" s="354"/>
      <c r="J29" s="354"/>
      <c r="K29" s="424">
        <f>SUM(K25:K28)</f>
        <v>0</v>
      </c>
      <c r="L29" s="349"/>
      <c r="M29" s="424">
        <f>SUM(M25:M28)</f>
        <v>0</v>
      </c>
      <c r="N29" s="398"/>
      <c r="O29" s="424">
        <f>SUM(O25:O28)</f>
        <v>0</v>
      </c>
      <c r="P29" s="422"/>
      <c r="Q29" s="349"/>
      <c r="R29" s="354"/>
      <c r="S29" s="424">
        <f>SUM(S25:S28)</f>
        <v>0</v>
      </c>
      <c r="T29" s="422"/>
      <c r="U29" s="349"/>
      <c r="V29" s="411" t="str">
        <f t="shared" si="0"/>
        <v xml:space="preserve"> </v>
      </c>
      <c r="X29"/>
    </row>
    <row r="30" spans="1:26" ht="13.5" customHeight="1" thickBot="1">
      <c r="A30" s="386"/>
      <c r="B30" s="386"/>
      <c r="C30" s="157"/>
      <c r="D30" s="356"/>
      <c r="E30" s="398"/>
      <c r="F30" s="349"/>
      <c r="G30" s="398"/>
      <c r="H30" s="422"/>
      <c r="I30" s="354"/>
      <c r="J30" s="354"/>
      <c r="K30" s="398"/>
      <c r="L30" s="349"/>
      <c r="M30" s="398"/>
      <c r="N30" s="398"/>
      <c r="O30" s="398"/>
      <c r="P30" s="422"/>
      <c r="Q30" s="349"/>
      <c r="R30" s="354"/>
      <c r="S30" s="398"/>
      <c r="T30" s="422"/>
      <c r="U30" s="349"/>
      <c r="V30" s="427"/>
      <c r="X30"/>
    </row>
    <row r="31" spans="1:26" ht="13.5" customHeight="1" thickBot="1">
      <c r="A31" s="386">
        <v>13</v>
      </c>
      <c r="B31" s="386"/>
      <c r="C31" s="428" t="s">
        <v>134</v>
      </c>
      <c r="D31" s="429"/>
      <c r="E31" s="430">
        <f>E24+E29</f>
        <v>0</v>
      </c>
      <c r="F31" s="406"/>
      <c r="G31" s="430">
        <f>G24+G29</f>
        <v>0</v>
      </c>
      <c r="H31" s="431"/>
      <c r="I31" s="432"/>
      <c r="J31" s="409"/>
      <c r="K31" s="430">
        <f>K24+K29</f>
        <v>0</v>
      </c>
      <c r="L31" s="406"/>
      <c r="M31" s="430">
        <f>M24+M29</f>
        <v>0</v>
      </c>
      <c r="N31" s="433"/>
      <c r="O31" s="430">
        <f>O24+O29</f>
        <v>0</v>
      </c>
      <c r="P31" s="431"/>
      <c r="Q31" s="434"/>
      <c r="R31" s="409"/>
      <c r="S31" s="430">
        <f>S24+S29</f>
        <v>0</v>
      </c>
      <c r="T31" s="431"/>
      <c r="U31" s="434"/>
      <c r="V31" s="411" t="str">
        <f>IF(S31=0," ",(S31/K31)-1)</f>
        <v xml:space="preserve"> </v>
      </c>
      <c r="X31"/>
    </row>
    <row r="32" spans="1:26" ht="9" customHeight="1">
      <c r="A32" s="386"/>
      <c r="B32" s="386"/>
      <c r="C32" s="156"/>
      <c r="D32" s="356"/>
      <c r="E32" s="398"/>
      <c r="F32" s="349"/>
      <c r="G32" s="398"/>
      <c r="H32" s="422"/>
      <c r="I32" s="354"/>
      <c r="J32" s="354"/>
      <c r="K32" s="398"/>
      <c r="L32" s="349"/>
      <c r="M32" s="398"/>
      <c r="N32" s="398"/>
      <c r="O32" s="398"/>
      <c r="P32" s="422"/>
      <c r="Q32" s="349"/>
      <c r="R32" s="354"/>
      <c r="S32" s="398"/>
      <c r="T32" s="422"/>
      <c r="U32" s="349"/>
      <c r="V32" s="402"/>
      <c r="X32"/>
    </row>
    <row r="33" spans="1:24">
      <c r="A33" s="386">
        <v>14</v>
      </c>
      <c r="B33" s="386"/>
      <c r="C33" s="156" t="s">
        <v>89</v>
      </c>
      <c r="D33" s="356"/>
      <c r="E33" s="347">
        <v>0</v>
      </c>
      <c r="F33" s="349"/>
      <c r="G33" s="347">
        <v>0</v>
      </c>
      <c r="H33" s="422"/>
      <c r="I33" s="354"/>
      <c r="J33" s="354"/>
      <c r="K33" s="347"/>
      <c r="L33" s="349"/>
      <c r="M33" s="347"/>
      <c r="N33" s="398"/>
      <c r="O33" s="347">
        <v>0</v>
      </c>
      <c r="P33" s="422"/>
      <c r="Q33" s="349"/>
      <c r="R33" s="354"/>
      <c r="S33" s="347"/>
      <c r="T33" s="422"/>
      <c r="U33" s="349"/>
      <c r="V33" s="399" t="str">
        <f>IF(S33=0," ",(S33/K33)-1)</f>
        <v xml:space="preserve"> </v>
      </c>
      <c r="X33"/>
    </row>
    <row r="34" spans="1:24">
      <c r="A34" s="386"/>
      <c r="B34" s="386"/>
      <c r="C34" s="156"/>
      <c r="D34" s="356"/>
      <c r="E34" s="398"/>
      <c r="F34" s="349"/>
      <c r="G34" s="398"/>
      <c r="H34" s="422"/>
      <c r="I34" s="354"/>
      <c r="J34" s="354"/>
      <c r="K34" s="398"/>
      <c r="L34" s="349"/>
      <c r="M34" s="398"/>
      <c r="N34" s="398"/>
      <c r="O34" s="398"/>
      <c r="P34" s="422"/>
      <c r="Q34" s="349"/>
      <c r="R34" s="354"/>
      <c r="S34" s="398"/>
      <c r="T34" s="422"/>
      <c r="U34" s="349"/>
      <c r="V34" s="402"/>
      <c r="X34"/>
    </row>
    <row r="35" spans="1:24">
      <c r="A35" s="386">
        <v>15</v>
      </c>
      <c r="B35" s="386"/>
      <c r="C35" s="156" t="s">
        <v>135</v>
      </c>
      <c r="D35" s="356"/>
      <c r="E35" s="347">
        <v>0</v>
      </c>
      <c r="F35" s="349"/>
      <c r="G35" s="347"/>
      <c r="H35" s="422"/>
      <c r="I35" s="354"/>
      <c r="J35" s="354"/>
      <c r="K35" s="453">
        <f>G37</f>
        <v>0</v>
      </c>
      <c r="L35" s="349"/>
      <c r="M35" s="347">
        <f>K35</f>
        <v>0</v>
      </c>
      <c r="N35" s="347">
        <v>0</v>
      </c>
      <c r="O35" s="347">
        <f>M35</f>
        <v>0</v>
      </c>
      <c r="P35" s="422"/>
      <c r="Q35" s="349"/>
      <c r="R35" s="354"/>
      <c r="S35" s="453">
        <f>O37</f>
        <v>0</v>
      </c>
      <c r="T35" s="422"/>
      <c r="U35" s="349"/>
      <c r="V35" s="399" t="str">
        <f>IF(S35=0," ",(S35/K35)-1)</f>
        <v xml:space="preserve"> </v>
      </c>
      <c r="X35"/>
    </row>
    <row r="36" spans="1:24">
      <c r="A36" s="386"/>
      <c r="B36" s="386"/>
      <c r="C36" s="156" t="s">
        <v>138</v>
      </c>
      <c r="D36" s="356"/>
      <c r="E36" s="398"/>
      <c r="F36" s="349"/>
      <c r="G36" s="398"/>
      <c r="H36" s="422"/>
      <c r="I36" s="354"/>
      <c r="J36" s="354"/>
      <c r="K36" s="398"/>
      <c r="L36" s="349"/>
      <c r="M36" s="398"/>
      <c r="N36" s="398"/>
      <c r="O36" s="398"/>
      <c r="P36" s="422"/>
      <c r="Q36" s="349"/>
      <c r="R36" s="354"/>
      <c r="S36" s="398"/>
      <c r="T36" s="422"/>
      <c r="U36" s="349"/>
      <c r="V36" s="402"/>
      <c r="X36"/>
    </row>
    <row r="37" spans="1:24" ht="14.4" thickBot="1">
      <c r="A37" s="386">
        <v>16</v>
      </c>
      <c r="B37" s="386"/>
      <c r="C37" s="156" t="s">
        <v>167</v>
      </c>
      <c r="D37" s="356"/>
      <c r="E37" s="435">
        <f>E19-E31+E33-E35</f>
        <v>0</v>
      </c>
      <c r="F37" s="435">
        <f>F19-F31-F33-F35</f>
        <v>0</v>
      </c>
      <c r="G37" s="454">
        <f>G19-G31+G33-G35</f>
        <v>0</v>
      </c>
      <c r="H37" s="436"/>
      <c r="I37" s="437"/>
      <c r="J37" s="438"/>
      <c r="K37" s="435">
        <f>K19-K31+K33-K35</f>
        <v>0</v>
      </c>
      <c r="L37" s="439"/>
      <c r="M37" s="454">
        <f>M19-M31+M33-M35</f>
        <v>0</v>
      </c>
      <c r="N37" s="493"/>
      <c r="O37" s="435">
        <f>O19-O31+O33-O35</f>
        <v>0</v>
      </c>
      <c r="P37" s="436"/>
      <c r="Q37" s="440"/>
      <c r="R37" s="438"/>
      <c r="S37" s="435">
        <f>S19-S31+S33-S35</f>
        <v>0</v>
      </c>
      <c r="T37" s="436"/>
      <c r="U37" s="440"/>
      <c r="V37" s="441" t="str">
        <f>IF(S37=0," ",(S37/K37)-1)</f>
        <v xml:space="preserve"> </v>
      </c>
      <c r="X37"/>
    </row>
    <row r="38" spans="1:24" ht="15" thickTop="1" thickBot="1">
      <c r="A38" s="156"/>
      <c r="B38" s="156"/>
      <c r="C38" s="156"/>
      <c r="D38" s="376"/>
      <c r="E38" s="442"/>
      <c r="F38" s="443"/>
      <c r="G38" s="443"/>
      <c r="H38" s="444"/>
      <c r="I38" s="445"/>
      <c r="J38" s="446"/>
      <c r="K38" s="443"/>
      <c r="L38" s="443"/>
      <c r="M38" s="443"/>
      <c r="N38" s="443"/>
      <c r="O38" s="443"/>
      <c r="P38" s="444"/>
      <c r="Q38" s="447"/>
      <c r="R38" s="446"/>
      <c r="S38" s="443"/>
      <c r="T38" s="444"/>
      <c r="U38" s="447"/>
      <c r="V38" s="440"/>
      <c r="X38"/>
    </row>
    <row r="39" spans="1:24" ht="13.8">
      <c r="A39" s="156"/>
      <c r="B39" s="156"/>
      <c r="C39" s="156"/>
      <c r="D39" s="156"/>
      <c r="E39" s="448"/>
      <c r="F39" s="449"/>
      <c r="G39" s="447"/>
      <c r="H39" s="447"/>
      <c r="I39" s="447"/>
      <c r="J39" s="449"/>
      <c r="K39" s="447"/>
      <c r="L39" s="449"/>
      <c r="M39" s="447"/>
      <c r="N39" s="447"/>
      <c r="O39" s="447"/>
      <c r="P39" s="447"/>
      <c r="Q39" s="447"/>
      <c r="R39" s="449"/>
      <c r="S39" s="447"/>
      <c r="T39" s="447"/>
      <c r="U39" s="447"/>
      <c r="V39" s="440"/>
      <c r="X39"/>
    </row>
    <row r="40" spans="1:24" ht="13.8">
      <c r="A40" s="156"/>
      <c r="B40" s="156"/>
      <c r="C40" s="156"/>
      <c r="D40" s="156"/>
      <c r="E40" s="448"/>
      <c r="F40" s="449"/>
      <c r="G40" s="447"/>
      <c r="H40" s="447"/>
      <c r="I40" s="447"/>
      <c r="J40" s="449"/>
      <c r="K40" s="447"/>
      <c r="L40" s="449"/>
      <c r="M40" s="447"/>
      <c r="N40" s="447"/>
      <c r="O40" s="447"/>
      <c r="P40" s="447"/>
      <c r="Q40" s="447"/>
      <c r="R40" s="449"/>
      <c r="S40" s="447"/>
      <c r="T40" s="447"/>
      <c r="U40" s="447"/>
      <c r="V40" s="440"/>
      <c r="X40"/>
    </row>
    <row r="41" spans="1:24" ht="13.8">
      <c r="A41" s="156"/>
      <c r="B41" s="156"/>
      <c r="C41" s="156"/>
      <c r="D41" s="156"/>
      <c r="E41" s="448"/>
      <c r="F41" s="449"/>
      <c r="G41" s="447"/>
      <c r="H41" s="447"/>
      <c r="I41" s="447"/>
      <c r="J41" s="449"/>
      <c r="K41" s="447"/>
      <c r="L41" s="449"/>
      <c r="M41" s="447"/>
      <c r="N41" s="447"/>
      <c r="O41" s="447"/>
      <c r="P41" s="447"/>
      <c r="Q41" s="447"/>
      <c r="R41" s="449"/>
      <c r="S41" s="447"/>
      <c r="T41" s="447"/>
      <c r="U41" s="447"/>
      <c r="V41" s="440"/>
      <c r="X41"/>
    </row>
    <row r="42" spans="1:24" ht="13.8">
      <c r="A42" s="156"/>
      <c r="B42" s="156"/>
      <c r="C42" s="156"/>
      <c r="D42" s="156"/>
      <c r="E42" s="448"/>
      <c r="F42" s="449"/>
      <c r="G42" s="447"/>
      <c r="H42" s="447"/>
      <c r="I42" s="447"/>
      <c r="J42" s="449"/>
      <c r="K42" s="447"/>
      <c r="L42" s="449"/>
      <c r="M42" s="447"/>
      <c r="N42" s="447"/>
      <c r="O42" s="448"/>
      <c r="P42" s="447"/>
      <c r="Q42" s="447"/>
      <c r="R42" s="449"/>
      <c r="S42" s="447"/>
      <c r="T42" s="447"/>
      <c r="U42" s="447"/>
      <c r="V42" s="440"/>
      <c r="X42"/>
    </row>
    <row r="43" spans="1:24">
      <c r="A43" s="119" t="s">
        <v>136</v>
      </c>
    </row>
    <row r="44" spans="1:24">
      <c r="A44" s="119" t="s">
        <v>137</v>
      </c>
      <c r="E44" s="451"/>
    </row>
  </sheetData>
  <mergeCells count="6">
    <mergeCell ref="A1:V1"/>
    <mergeCell ref="A3:W3"/>
    <mergeCell ref="K5:M5"/>
    <mergeCell ref="K6:M6"/>
    <mergeCell ref="E11:G11"/>
    <mergeCell ref="K11:O11"/>
  </mergeCells>
  <hyperlinks>
    <hyperlink ref="V2" r:id="rId1" location="budget%20to%20actua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Project List</vt:lpstr>
      <vt:lpstr>Productive Hour per FTE</vt:lpstr>
      <vt:lpstr>Hourly Rate Calculation</vt:lpstr>
      <vt:lpstr>Budget Worksheet</vt:lpstr>
      <vt:lpstr>Depreciation</vt:lpstr>
      <vt:lpstr>BUDGET TO ACTUAL</vt:lpstr>
      <vt:lpstr>'Budget Worksheet'!Print_Area</vt:lpstr>
      <vt:lpstr>Depreciation!Print_Area</vt:lpstr>
      <vt:lpstr>'Hourly Rate Calculation'!Print_Area</vt:lpstr>
      <vt:lpstr>'Productive Hour per FTE'!Print_Area</vt:lpstr>
      <vt:lpstr>'Project List'!Print_Area</vt:lpstr>
      <vt:lpstr>'Productive Hour per FTE'!prod.hrs</vt:lpstr>
    </vt:vector>
  </TitlesOfParts>
  <Company>Chancellor's 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Jeffrey</dc:creator>
  <cp:lastModifiedBy>kirby john smith</cp:lastModifiedBy>
  <cp:lastPrinted>2012-10-24T16:30:26Z</cp:lastPrinted>
  <dcterms:created xsi:type="dcterms:W3CDTF">1998-03-23T18:51:02Z</dcterms:created>
  <dcterms:modified xsi:type="dcterms:W3CDTF">2012-11-01T17:16:03Z</dcterms:modified>
</cp:coreProperties>
</file>